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800" windowHeight="8220" firstSheet="3" activeTab="4"/>
  </bookViews>
  <sheets>
    <sheet name="モラル (2)" sheetId="1" r:id="rId1"/>
    <sheet name="利用状況 (2)" sheetId="2" r:id="rId2"/>
    <sheet name="アンケート詳細" sheetId="3" r:id="rId3"/>
    <sheet name="印刷用" sheetId="4" r:id="rId4"/>
    <sheet name="集計シート" sheetId="5" r:id="rId5"/>
    <sheet name="モラル" sheetId="6" r:id="rId6"/>
    <sheet name="利用状況" sheetId="7" r:id="rId7"/>
  </sheets>
  <definedNames>
    <definedName name="_xlnm.Print_Area" localSheetId="2">'アンケート詳細'!$A$1:$G$37</definedName>
    <definedName name="_xlnm.Print_Area" localSheetId="3">'印刷用'!$A$1:$G$34</definedName>
    <definedName name="情報モラル">'集計シート'!$D$16:$AR$32</definedName>
    <definedName name="利用状況">'集計シート'!$D$4:$AR$13</definedName>
  </definedNames>
  <calcPr fullCalcOnLoad="1"/>
</workbook>
</file>

<file path=xl/sharedStrings.xml><?xml version="1.0" encoding="utf-8"?>
<sst xmlns="http://schemas.openxmlformats.org/spreadsheetml/2006/main" count="119" uniqueCount="77">
  <si>
    <t>情報モラルアンケート</t>
  </si>
  <si>
    <t>１．情報機器の利用状況</t>
  </si>
  <si>
    <t>WEB</t>
  </si>
  <si>
    <t>電子メール</t>
  </si>
  <si>
    <t>アプリケーション</t>
  </si>
  <si>
    <t>ゲーム</t>
  </si>
  <si>
    <t>家では自由にインターネットが見られる</t>
  </si>
  <si>
    <t>自分のメールアドレスをもっている</t>
  </si>
  <si>
    <t>メールの内容を親は知らない</t>
  </si>
  <si>
    <t>ワープロや表計算ソフトを使える</t>
  </si>
  <si>
    <t>どんなゲームをしているか親は知らない</t>
  </si>
  <si>
    <t>番号</t>
  </si>
  <si>
    <t>質問項目</t>
  </si>
  <si>
    <t>カテゴリー</t>
  </si>
  <si>
    <t>はい</t>
  </si>
  <si>
    <t>いいえ</t>
  </si>
  <si>
    <t>２．情報モラル</t>
  </si>
  <si>
    <t>著作権</t>
  </si>
  <si>
    <t>よい</t>
  </si>
  <si>
    <t>わるい</t>
  </si>
  <si>
    <t>自分のホームページにキャラクターをスキャナーで取り込んでのせた</t>
  </si>
  <si>
    <t>個人情報</t>
  </si>
  <si>
    <t>掲示板に友達の住所、氏名などを書き込んだ</t>
  </si>
  <si>
    <t>マナー</t>
  </si>
  <si>
    <t>自分のホームページや掲示板に友達やお店の文句を書いた</t>
  </si>
  <si>
    <t>ネット依存</t>
  </si>
  <si>
    <t>参考文献</t>
  </si>
  <si>
    <t>愛知県総合教育センター「情報モラルアンケート」</t>
  </si>
  <si>
    <t>マナー</t>
  </si>
  <si>
    <t>有害情報</t>
  </si>
  <si>
    <t>※　はい･･･１　いいえ･･･空白</t>
  </si>
  <si>
    <t>はい</t>
  </si>
  <si>
    <t>平均</t>
  </si>
  <si>
    <t>※　よい･･･０　わるくない・・・１　よくない･･･２　わるい・・・３</t>
  </si>
  <si>
    <t>不正アクセス</t>
  </si>
  <si>
    <t>名前</t>
  </si>
  <si>
    <t>他人の名前で掲示板に書き込みをした</t>
  </si>
  <si>
    <t>←</t>
  </si>
  <si>
    <t>→</t>
  </si>
  <si>
    <t>ルール</t>
  </si>
  <si>
    <t>宿題のためにインターネットを使うことがある</t>
  </si>
  <si>
    <t>掲示板に書き込みをしたことがある</t>
  </si>
  <si>
    <t>インターネットの「掲示板」にうその情報を書き込んだ</t>
  </si>
  <si>
    <t>←１に「はい」と答えた人だけ回答しましょう</t>
  </si>
  <si>
    <t>自分のコンピュータがウイルスにかかっているのを知らずにメールを送った</t>
  </si>
  <si>
    <t>お気に入りのCDをコピーして友達にくばった</t>
  </si>
  <si>
    <t>友達の顔写真をかってにホームページにのせた</t>
  </si>
  <si>
    <t>けん賞のページに自分の住所、氏名などを書き込んだ</t>
  </si>
  <si>
    <t>友達の作品をかってに作り変えた</t>
  </si>
  <si>
    <t>インターネットやメールに夢中になり、夜おそくなった</t>
  </si>
  <si>
    <t>不幸のメールがきたので、仕方なく３人におくった</t>
  </si>
  <si>
    <t>パソコンやゲームをしていて、目がかすんだり、手や指がいたくなった</t>
  </si>
  <si>
    <t>ネット対戦ゲームで自分が不利になったのでゲームをかってにやめた</t>
  </si>
  <si>
    <t>インターネット・パソコンの利用に関するアンケート</t>
  </si>
  <si>
    <t>当てはまるところに○をつけましょう。</t>
  </si>
  <si>
    <t>２．使い方のルールやマナーなどについて答えましょう</t>
  </si>
  <si>
    <t>おもしろそうなので、とりあえずクリックしてみた</t>
  </si>
  <si>
    <t>１．家庭でどのようにパソコン・携帯を使っているか答えましょう</t>
  </si>
  <si>
    <t>パソコン・携帯でゲームをしている</t>
  </si>
  <si>
    <t>家にインターネットにつながったパソコン・携帯がある</t>
  </si>
  <si>
    <t>家ではパソコン・携帯を使うときのルールがある</t>
  </si>
  <si>
    <t>WEB</t>
  </si>
  <si>
    <t>アプリケーション</t>
  </si>
  <si>
    <t>ゲーム</t>
  </si>
  <si>
    <t>ルール</t>
  </si>
  <si>
    <t>人</t>
  </si>
  <si>
    <t>よい</t>
  </si>
  <si>
    <t>わるい</t>
  </si>
  <si>
    <t>ややよい</t>
  </si>
  <si>
    <t>ややよい</t>
  </si>
  <si>
    <t>ややわるい</t>
  </si>
  <si>
    <t>ややわるい</t>
  </si>
  <si>
    <t>家のインターネットを自由に使える</t>
  </si>
  <si>
    <t>ルールがある</t>
  </si>
  <si>
    <t>ルールがない</t>
  </si>
  <si>
    <t>家にインターネットにつながったパソコン・携帯・ゲーム機がある</t>
  </si>
  <si>
    <t>家ではパソコン・携帯・ゲーム機を使うときのルールがある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</si>
</sst>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9"/>
      <name val="ＭＳ Ｐゴシック"/>
      <family val="3"/>
    </font>
    <font>
      <sz val="15"/>
      <color indexed="8"/>
      <name val="ＭＳ Ｐゴシック"/>
      <family val="3"/>
    </font>
    <font>
      <b/>
      <sz val="15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33" borderId="20" xfId="0" applyFill="1" applyBorder="1" applyAlignment="1">
      <alignment vertical="center" shrinkToFit="1"/>
    </xf>
    <xf numFmtId="0" fontId="0" fillId="33" borderId="21" xfId="0" applyFill="1" applyBorder="1" applyAlignment="1">
      <alignment vertical="center" shrinkToFit="1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7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 shrinkToFit="1"/>
    </xf>
    <xf numFmtId="0" fontId="0" fillId="33" borderId="25" xfId="0" applyFill="1" applyBorder="1" applyAlignment="1">
      <alignment vertical="center" shrinkToFit="1"/>
    </xf>
    <xf numFmtId="0" fontId="0" fillId="33" borderId="13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 shrinkToFit="1"/>
    </xf>
    <xf numFmtId="0" fontId="0" fillId="34" borderId="23" xfId="0" applyFill="1" applyBorder="1" applyAlignment="1">
      <alignment vertical="center" shrinkToFit="1"/>
    </xf>
    <xf numFmtId="0" fontId="0" fillId="34" borderId="26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24" xfId="0" applyFill="1" applyBorder="1" applyAlignment="1">
      <alignment vertical="center" shrinkToFit="1"/>
    </xf>
    <xf numFmtId="0" fontId="0" fillId="34" borderId="27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 shrinkToFit="1"/>
    </xf>
    <xf numFmtId="0" fontId="0" fillId="34" borderId="25" xfId="0" applyFill="1" applyBorder="1" applyAlignment="1">
      <alignment vertical="center" shrinkToFit="1"/>
    </xf>
    <xf numFmtId="0" fontId="0" fillId="34" borderId="2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6" borderId="50" xfId="0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27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0" fillId="38" borderId="13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0" fillId="38" borderId="17" xfId="0" applyFill="1" applyBorder="1" applyAlignment="1">
      <alignment vertical="center"/>
    </xf>
    <xf numFmtId="0" fontId="0" fillId="38" borderId="18" xfId="0" applyFill="1" applyBorder="1" applyAlignment="1">
      <alignment vertical="center"/>
    </xf>
    <xf numFmtId="0" fontId="0" fillId="38" borderId="19" xfId="0" applyFill="1" applyBorder="1" applyAlignment="1">
      <alignment vertical="center"/>
    </xf>
    <xf numFmtId="0" fontId="0" fillId="38" borderId="20" xfId="0" applyFill="1" applyBorder="1" applyAlignment="1">
      <alignment vertical="center"/>
    </xf>
    <xf numFmtId="0" fontId="0" fillId="38" borderId="33" xfId="0" applyFill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5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0" fillId="36" borderId="53" xfId="0" applyFill="1" applyBorder="1" applyAlignment="1">
      <alignment vertical="center"/>
    </xf>
    <xf numFmtId="0" fontId="0" fillId="36" borderId="54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88225"/>
          <c:h val="0.98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'集計シート'!$BA$15</c:f>
              <c:strCache>
                <c:ptCount val="1"/>
                <c:pt idx="0">
                  <c:v>よい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'集計シート'!$BA$16:$BA$30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'集計シート'!$BB$15</c:f>
              <c:strCache>
                <c:ptCount val="1"/>
                <c:pt idx="0">
                  <c:v>ややよい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'集計シート'!$BB$16:$BB$30</c:f>
              <c:numCache>
                <c:ptCount val="1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6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</c:ser>
        <c:ser>
          <c:idx val="2"/>
          <c:order val="2"/>
          <c:tx>
            <c:strRef>
              <c:f>'集計シート'!$BC$15</c:f>
              <c:strCache>
                <c:ptCount val="1"/>
                <c:pt idx="0">
                  <c:v>ややわるい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'集計シート'!$BC$16:$BC$30</c:f>
              <c:numCache>
                <c:ptCount val="15"/>
                <c:pt idx="0">
                  <c:v>2</c:v>
                </c:pt>
                <c:pt idx="1">
                  <c:v>11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</c:numCache>
            </c:numRef>
          </c:val>
        </c:ser>
        <c:ser>
          <c:idx val="3"/>
          <c:order val="3"/>
          <c:tx>
            <c:strRef>
              <c:f>'集計シート'!$BD$15</c:f>
              <c:strCache>
                <c:ptCount val="1"/>
                <c:pt idx="0">
                  <c:v>わるい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'集計シート'!$BD$16:$BD$30</c:f>
              <c:numCache>
                <c:ptCount val="15"/>
                <c:pt idx="0">
                  <c:v>26</c:v>
                </c:pt>
                <c:pt idx="1">
                  <c:v>14</c:v>
                </c:pt>
                <c:pt idx="2">
                  <c:v>25</c:v>
                </c:pt>
                <c:pt idx="3">
                  <c:v>12</c:v>
                </c:pt>
                <c:pt idx="4">
                  <c:v>16</c:v>
                </c:pt>
                <c:pt idx="5">
                  <c:v>8</c:v>
                </c:pt>
                <c:pt idx="6">
                  <c:v>27</c:v>
                </c:pt>
                <c:pt idx="7">
                  <c:v>22</c:v>
                </c:pt>
                <c:pt idx="8">
                  <c:v>28</c:v>
                </c:pt>
                <c:pt idx="9">
                  <c:v>26</c:v>
                </c:pt>
                <c:pt idx="10">
                  <c:v>26</c:v>
                </c:pt>
                <c:pt idx="11">
                  <c:v>19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</c:numCache>
            </c:numRef>
          </c:val>
        </c:ser>
        <c:overlap val="100"/>
        <c:gapWidth val="29"/>
        <c:axId val="30495191"/>
        <c:axId val="6021264"/>
      </c:barChart>
      <c:catAx>
        <c:axId val="30495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1264"/>
        <c:crosses val="autoZero"/>
        <c:auto val="1"/>
        <c:lblOffset val="100"/>
        <c:tickLblSkip val="1"/>
        <c:noMultiLvlLbl val="0"/>
      </c:catAx>
      <c:valAx>
        <c:axId val="602126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5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42425"/>
          <c:w val="0.102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86975"/>
          <c:h val="0.98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'集計シート'!$AW$3</c:f>
              <c:strCache>
                <c:ptCount val="1"/>
                <c:pt idx="0">
                  <c:v>はい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'集計シート'!$AV$4:$AV$13</c:f>
              <c:strCache>
                <c:ptCount val="10"/>
                <c:pt idx="0">
                  <c:v>1 WEB 家にインターネットにつながったパソコン・携帯がある</c:v>
                </c:pt>
                <c:pt idx="1">
                  <c:v>2 WEB 家では自由にインターネットが見られる</c:v>
                </c:pt>
                <c:pt idx="2">
                  <c:v>3 WEB 宿題のためにインターネットを使うことがある</c:v>
                </c:pt>
                <c:pt idx="3">
                  <c:v>4 WEB 掲示板に書き込みをしたことがある</c:v>
                </c:pt>
                <c:pt idx="4">
                  <c:v>5 電子メール 自分のメールアドレスをもっている</c:v>
                </c:pt>
                <c:pt idx="5">
                  <c:v>6 電子メール メールの内容を親は知らない</c:v>
                </c:pt>
                <c:pt idx="6">
                  <c:v>7 アプリケーション ワープロや表計算ソフトを使える</c:v>
                </c:pt>
                <c:pt idx="7">
                  <c:v>8 ゲーム パソコン・携帯でゲームをしている</c:v>
                </c:pt>
                <c:pt idx="8">
                  <c:v>9 ゲーム どんなゲームをしているか親は知らない</c:v>
                </c:pt>
                <c:pt idx="9">
                  <c:v>10 ルール 家ではパソコン・携帯を使うときのルールがある</c:v>
                </c:pt>
              </c:strCache>
            </c:strRef>
          </c:cat>
          <c:val>
            <c:numRef>
              <c:f>'集計シート'!$AW$4:$AW$13</c:f>
              <c:numCache>
                <c:ptCount val="10"/>
                <c:pt idx="0">
                  <c:v>23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21</c:v>
                </c:pt>
              </c:numCache>
            </c:numRef>
          </c:val>
        </c:ser>
        <c:ser>
          <c:idx val="1"/>
          <c:order val="1"/>
          <c:tx>
            <c:strRef>
              <c:f>'集計シート'!$AX$3</c:f>
              <c:strCache>
                <c:ptCount val="1"/>
                <c:pt idx="0">
                  <c:v>いいえ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'集計シート'!$AV$4:$AV$13</c:f>
              <c:strCache>
                <c:ptCount val="10"/>
                <c:pt idx="0">
                  <c:v>1 WEB 家にインターネットにつながったパソコン・携帯がある</c:v>
                </c:pt>
                <c:pt idx="1">
                  <c:v>2 WEB 家では自由にインターネットが見られる</c:v>
                </c:pt>
                <c:pt idx="2">
                  <c:v>3 WEB 宿題のためにインターネットを使うことがある</c:v>
                </c:pt>
                <c:pt idx="3">
                  <c:v>4 WEB 掲示板に書き込みをしたことがある</c:v>
                </c:pt>
                <c:pt idx="4">
                  <c:v>5 電子メール 自分のメールアドレスをもっている</c:v>
                </c:pt>
                <c:pt idx="5">
                  <c:v>6 電子メール メールの内容を親は知らない</c:v>
                </c:pt>
                <c:pt idx="6">
                  <c:v>7 アプリケーション ワープロや表計算ソフトを使える</c:v>
                </c:pt>
                <c:pt idx="7">
                  <c:v>8 ゲーム パソコン・携帯でゲームをしている</c:v>
                </c:pt>
                <c:pt idx="8">
                  <c:v>9 ゲーム どんなゲームをしているか親は知らない</c:v>
                </c:pt>
                <c:pt idx="9">
                  <c:v>10 ルール 家ではパソコン・携帯を使うときのルールがある</c:v>
                </c:pt>
              </c:strCache>
            </c:strRef>
          </c:cat>
          <c:val>
            <c:numRef>
              <c:f>'集計シート'!$AX$4:$AX$13</c:f>
              <c:numCache>
                <c:ptCount val="10"/>
                <c:pt idx="0">
                  <c:v>5</c:v>
                </c:pt>
                <c:pt idx="1">
                  <c:v>23</c:v>
                </c:pt>
                <c:pt idx="2">
                  <c:v>22</c:v>
                </c:pt>
                <c:pt idx="3">
                  <c:v>28</c:v>
                </c:pt>
                <c:pt idx="4">
                  <c:v>25</c:v>
                </c:pt>
                <c:pt idx="5">
                  <c:v>27</c:v>
                </c:pt>
                <c:pt idx="6">
                  <c:v>28</c:v>
                </c:pt>
                <c:pt idx="7">
                  <c:v>28</c:v>
                </c:pt>
                <c:pt idx="8">
                  <c:v>27</c:v>
                </c:pt>
                <c:pt idx="9">
                  <c:v>7</c:v>
                </c:pt>
              </c:numCache>
            </c:numRef>
          </c:val>
        </c:ser>
        <c:overlap val="100"/>
        <c:gapWidth val="29"/>
        <c:axId val="54191377"/>
        <c:axId val="17960346"/>
      </c:barChart>
      <c:catAx>
        <c:axId val="541913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0346"/>
        <c:crosses val="autoZero"/>
        <c:auto val="1"/>
        <c:lblOffset val="100"/>
        <c:tickLblSkip val="1"/>
        <c:noMultiLvlLbl val="0"/>
      </c:catAx>
      <c:valAx>
        <c:axId val="1796034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91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75"/>
          <c:y val="0.4615"/>
          <c:w val="0.069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"/>
          <c:y val="0.126"/>
          <c:w val="0.79975"/>
          <c:h val="0.8735"/>
        </c:manualLayout>
      </c:layout>
      <c:pie3DChart>
        <c:varyColors val="1"/>
        <c:ser>
          <c:idx val="0"/>
          <c:order val="0"/>
          <c:tx>
            <c:strRef>
              <c:f>'集計シート'!$BA$2</c:f>
              <c:strCache>
                <c:ptCount val="1"/>
                <c:pt idx="0">
                  <c:v>家のインターネットを自由に使える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81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'集計シート'!$AZ$3:$AZ$4</c:f>
              <c:strCache/>
            </c:strRef>
          </c:cat>
          <c:val>
            <c:numRef>
              <c:f>'集計シート'!$BA$3:$BA$4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88225"/>
          <c:h val="0.98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'集計シート'!$BA$15</c:f>
              <c:strCache>
                <c:ptCount val="1"/>
                <c:pt idx="0">
                  <c:v>よい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'集計シート'!$BA$16:$BA$30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'集計シート'!$BB$15</c:f>
              <c:strCache>
                <c:ptCount val="1"/>
                <c:pt idx="0">
                  <c:v>ややよい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'集計シート'!$BB$16:$BB$30</c:f>
              <c:numCache>
                <c:ptCount val="1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6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</c:ser>
        <c:ser>
          <c:idx val="2"/>
          <c:order val="2"/>
          <c:tx>
            <c:strRef>
              <c:f>'集計シート'!$BC$15</c:f>
              <c:strCache>
                <c:ptCount val="1"/>
                <c:pt idx="0">
                  <c:v>ややわるい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'集計シート'!$BC$16:$BC$30</c:f>
              <c:numCache>
                <c:ptCount val="15"/>
                <c:pt idx="0">
                  <c:v>2</c:v>
                </c:pt>
                <c:pt idx="1">
                  <c:v>11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</c:numCache>
            </c:numRef>
          </c:val>
        </c:ser>
        <c:ser>
          <c:idx val="3"/>
          <c:order val="3"/>
          <c:tx>
            <c:strRef>
              <c:f>'集計シート'!$BD$15</c:f>
              <c:strCache>
                <c:ptCount val="1"/>
                <c:pt idx="0">
                  <c:v>わるい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'集計シート'!$AZ$16:$AZ$30</c:f>
              <c:strCache>
                <c:ptCount val="15"/>
                <c:pt idx="0">
                  <c:v>1 マナー インターネットの「掲示板」にうその情報を書き込んだ</c:v>
                </c:pt>
                <c:pt idx="1">
                  <c:v>2 マナー 自分のコンピュータがウイルスにかかっているのを知らずにメールを送った</c:v>
                </c:pt>
                <c:pt idx="2">
                  <c:v>3 マナー 自分のホームページや掲示板に友達やお店の文句を書いた</c:v>
                </c:pt>
                <c:pt idx="3">
                  <c:v>4 マナー ネット対戦ゲームで自分が不利になったのでゲームをかってにやめた</c:v>
                </c:pt>
                <c:pt idx="4">
                  <c:v>5 著作権 お気に入りのCDをコピーして友達にくばった</c:v>
                </c:pt>
                <c:pt idx="5">
                  <c:v>6 著作権 自分のホームページにキャラクターをスキャナーで取り込んでのせた</c:v>
                </c:pt>
                <c:pt idx="6">
                  <c:v>7 著作権 友達の顔写真をかってにホームページにのせた</c:v>
                </c:pt>
                <c:pt idx="7">
                  <c:v>8 個人情報 けん賞のページに自分の住所、氏名などを書き込んだ</c:v>
                </c:pt>
                <c:pt idx="8">
                  <c:v>9 個人情報 掲示板に友達の住所、氏名などを書き込んだ</c:v>
                </c:pt>
                <c:pt idx="9">
                  <c:v>10 不正アクセス 友達の作品をかってに作り変えた</c:v>
                </c:pt>
                <c:pt idx="10">
                  <c:v>11 不正アクセス 他人の名前で掲示板に書き込みをした</c:v>
                </c:pt>
                <c:pt idx="11">
                  <c:v>12 有害情報 おもしろそうなので、とりあえずクリックしてみた</c:v>
                </c:pt>
                <c:pt idx="12">
                  <c:v>13 有害情報 不幸のメールがきたので、仕方なく３人におくった</c:v>
                </c:pt>
                <c:pt idx="13">
                  <c:v>14 ネット依存 インターネットやメールに夢中になり、夜おそくなった</c:v>
                </c:pt>
                <c:pt idx="14">
                  <c:v>15 ネット依存 パソコンやゲームをしていて、目がかすんだり、手や指がいたくなった</c:v>
                </c:pt>
              </c:strCache>
            </c:strRef>
          </c:cat>
          <c:val>
            <c:numRef>
              <c:f>'集計シート'!$BD$16:$BD$30</c:f>
              <c:numCache>
                <c:ptCount val="15"/>
                <c:pt idx="0">
                  <c:v>26</c:v>
                </c:pt>
                <c:pt idx="1">
                  <c:v>14</c:v>
                </c:pt>
                <c:pt idx="2">
                  <c:v>25</c:v>
                </c:pt>
                <c:pt idx="3">
                  <c:v>12</c:v>
                </c:pt>
                <c:pt idx="4">
                  <c:v>16</c:v>
                </c:pt>
                <c:pt idx="5">
                  <c:v>8</c:v>
                </c:pt>
                <c:pt idx="6">
                  <c:v>27</c:v>
                </c:pt>
                <c:pt idx="7">
                  <c:v>22</c:v>
                </c:pt>
                <c:pt idx="8">
                  <c:v>28</c:v>
                </c:pt>
                <c:pt idx="9">
                  <c:v>26</c:v>
                </c:pt>
                <c:pt idx="10">
                  <c:v>26</c:v>
                </c:pt>
                <c:pt idx="11">
                  <c:v>19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</c:numCache>
            </c:numRef>
          </c:val>
        </c:ser>
        <c:overlap val="100"/>
        <c:gapWidth val="29"/>
        <c:axId val="27425387"/>
        <c:axId val="45501892"/>
      </c:barChart>
      <c:catAx>
        <c:axId val="274253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1892"/>
        <c:crosses val="autoZero"/>
        <c:auto val="1"/>
        <c:lblOffset val="100"/>
        <c:tickLblSkip val="1"/>
        <c:noMultiLvlLbl val="0"/>
      </c:catAx>
      <c:valAx>
        <c:axId val="4550189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5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42425"/>
          <c:w val="0.102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86975"/>
          <c:h val="0.98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'集計シート'!$AW$3</c:f>
              <c:strCache>
                <c:ptCount val="1"/>
                <c:pt idx="0">
                  <c:v>はい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'集計シート'!$AV$4:$AV$13</c:f>
              <c:strCache>
                <c:ptCount val="10"/>
                <c:pt idx="0">
                  <c:v>1 WEB 家にインターネットにつながったパソコン・携帯がある</c:v>
                </c:pt>
                <c:pt idx="1">
                  <c:v>2 WEB 家では自由にインターネットが見られる</c:v>
                </c:pt>
                <c:pt idx="2">
                  <c:v>3 WEB 宿題のためにインターネットを使うことがある</c:v>
                </c:pt>
                <c:pt idx="3">
                  <c:v>4 WEB 掲示板に書き込みをしたことがある</c:v>
                </c:pt>
                <c:pt idx="4">
                  <c:v>5 電子メール 自分のメールアドレスをもっている</c:v>
                </c:pt>
                <c:pt idx="5">
                  <c:v>6 電子メール メールの内容を親は知らない</c:v>
                </c:pt>
                <c:pt idx="6">
                  <c:v>7 アプリケーション ワープロや表計算ソフトを使える</c:v>
                </c:pt>
                <c:pt idx="7">
                  <c:v>8 ゲーム パソコン・携帯でゲームをしている</c:v>
                </c:pt>
                <c:pt idx="8">
                  <c:v>9 ゲーム どんなゲームをしているか親は知らない</c:v>
                </c:pt>
                <c:pt idx="9">
                  <c:v>10 ルール 家ではパソコン・携帯を使うときのルールがある</c:v>
                </c:pt>
              </c:strCache>
            </c:strRef>
          </c:cat>
          <c:val>
            <c:numRef>
              <c:f>'集計シート'!$AW$4:$AW$13</c:f>
              <c:numCache>
                <c:ptCount val="10"/>
                <c:pt idx="0">
                  <c:v>23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21</c:v>
                </c:pt>
              </c:numCache>
            </c:numRef>
          </c:val>
        </c:ser>
        <c:ser>
          <c:idx val="1"/>
          <c:order val="1"/>
          <c:tx>
            <c:strRef>
              <c:f>'集計シート'!$AX$3</c:f>
              <c:strCache>
                <c:ptCount val="1"/>
                <c:pt idx="0">
                  <c:v>いいえ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'集計シート'!$AV$4:$AV$13</c:f>
              <c:strCache>
                <c:ptCount val="10"/>
                <c:pt idx="0">
                  <c:v>1 WEB 家にインターネットにつながったパソコン・携帯がある</c:v>
                </c:pt>
                <c:pt idx="1">
                  <c:v>2 WEB 家では自由にインターネットが見られる</c:v>
                </c:pt>
                <c:pt idx="2">
                  <c:v>3 WEB 宿題のためにインターネットを使うことがある</c:v>
                </c:pt>
                <c:pt idx="3">
                  <c:v>4 WEB 掲示板に書き込みをしたことがある</c:v>
                </c:pt>
                <c:pt idx="4">
                  <c:v>5 電子メール 自分のメールアドレスをもっている</c:v>
                </c:pt>
                <c:pt idx="5">
                  <c:v>6 電子メール メールの内容を親は知らない</c:v>
                </c:pt>
                <c:pt idx="6">
                  <c:v>7 アプリケーション ワープロや表計算ソフトを使える</c:v>
                </c:pt>
                <c:pt idx="7">
                  <c:v>8 ゲーム パソコン・携帯でゲームをしている</c:v>
                </c:pt>
                <c:pt idx="8">
                  <c:v>9 ゲーム どんなゲームをしているか親は知らない</c:v>
                </c:pt>
                <c:pt idx="9">
                  <c:v>10 ルール 家ではパソコン・携帯を使うときのルールがある</c:v>
                </c:pt>
              </c:strCache>
            </c:strRef>
          </c:cat>
          <c:val>
            <c:numRef>
              <c:f>'集計シート'!$AX$4:$AX$13</c:f>
              <c:numCache>
                <c:ptCount val="10"/>
                <c:pt idx="0">
                  <c:v>5</c:v>
                </c:pt>
                <c:pt idx="1">
                  <c:v>23</c:v>
                </c:pt>
                <c:pt idx="2">
                  <c:v>22</c:v>
                </c:pt>
                <c:pt idx="3">
                  <c:v>28</c:v>
                </c:pt>
                <c:pt idx="4">
                  <c:v>25</c:v>
                </c:pt>
                <c:pt idx="5">
                  <c:v>27</c:v>
                </c:pt>
                <c:pt idx="6">
                  <c:v>28</c:v>
                </c:pt>
                <c:pt idx="7">
                  <c:v>28</c:v>
                </c:pt>
                <c:pt idx="8">
                  <c:v>27</c:v>
                </c:pt>
                <c:pt idx="9">
                  <c:v>7</c:v>
                </c:pt>
              </c:numCache>
            </c:numRef>
          </c:val>
        </c:ser>
        <c:overlap val="100"/>
        <c:gapWidth val="29"/>
        <c:axId val="6863845"/>
        <c:axId val="61774606"/>
      </c:barChart>
      <c:catAx>
        <c:axId val="6863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4606"/>
        <c:crosses val="autoZero"/>
        <c:auto val="1"/>
        <c:lblOffset val="100"/>
        <c:tickLblSkip val="1"/>
        <c:noMultiLvlLbl val="0"/>
      </c:catAx>
      <c:valAx>
        <c:axId val="6177460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63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75"/>
          <c:y val="0.4615"/>
          <c:w val="0.069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13</xdr:col>
      <xdr:colOff>466725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161925" y="142875"/>
        <a:ext cx="92202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13</xdr:col>
      <xdr:colOff>466725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161925" y="142875"/>
        <a:ext cx="92202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16</xdr:row>
      <xdr:rowOff>66675</xdr:rowOff>
    </xdr:from>
    <xdr:to>
      <xdr:col>5</xdr:col>
      <xdr:colOff>533400</xdr:colOff>
      <xdr:row>16</xdr:row>
      <xdr:rowOff>66675</xdr:rowOff>
    </xdr:to>
    <xdr:sp>
      <xdr:nvSpPr>
        <xdr:cNvPr id="1" name="Line 1"/>
        <xdr:cNvSpPr>
          <a:spLocks/>
        </xdr:cNvSpPr>
      </xdr:nvSpPr>
      <xdr:spPr>
        <a:xfrm>
          <a:off x="5419725" y="47529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47625</xdr:colOff>
      <xdr:row>4</xdr:row>
      <xdr:rowOff>104775</xdr:rowOff>
    </xdr:from>
    <xdr:to>
      <xdr:col>56</xdr:col>
      <xdr:colOff>276225</xdr:colOff>
      <xdr:row>14</xdr:row>
      <xdr:rowOff>66675</xdr:rowOff>
    </xdr:to>
    <xdr:graphicFrame>
      <xdr:nvGraphicFramePr>
        <xdr:cNvPr id="1" name="グラフ 1"/>
        <xdr:cNvGraphicFramePr/>
      </xdr:nvGraphicFramePr>
      <xdr:xfrm>
        <a:off x="19669125" y="790575"/>
        <a:ext cx="495300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13</xdr:col>
      <xdr:colOff>466725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161925" y="142875"/>
        <a:ext cx="92202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13</xdr:col>
      <xdr:colOff>466725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161925" y="142875"/>
        <a:ext cx="92202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36" sqref="A3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4.50390625" style="0" customWidth="1"/>
    <col min="2" max="2" width="10.125" style="0" customWidth="1"/>
    <col min="3" max="3" width="41.50390625" style="12" customWidth="1"/>
    <col min="4" max="7" width="6.375" style="0" customWidth="1"/>
  </cols>
  <sheetData>
    <row r="1" ht="12.75">
      <c r="A1" t="s">
        <v>0</v>
      </c>
    </row>
    <row r="2" ht="13.5" thickBot="1">
      <c r="A2" t="s">
        <v>1</v>
      </c>
    </row>
    <row r="3" spans="1:5" ht="13.5" thickBot="1">
      <c r="A3" s="10" t="s">
        <v>11</v>
      </c>
      <c r="B3" s="11" t="s">
        <v>13</v>
      </c>
      <c r="C3" s="14" t="s">
        <v>12</v>
      </c>
      <c r="D3" s="101" t="s">
        <v>14</v>
      </c>
      <c r="E3" s="102" t="s">
        <v>15</v>
      </c>
    </row>
    <row r="4" spans="1:5" ht="13.5" thickTop="1">
      <c r="A4" s="7">
        <v>1</v>
      </c>
      <c r="B4" s="8" t="s">
        <v>2</v>
      </c>
      <c r="C4" s="15" t="s">
        <v>75</v>
      </c>
      <c r="D4" s="8"/>
      <c r="E4" s="9"/>
    </row>
    <row r="5" spans="1:5" ht="12.75">
      <c r="A5" s="2">
        <v>2</v>
      </c>
      <c r="B5" s="1" t="s">
        <v>2</v>
      </c>
      <c r="C5" s="13" t="s">
        <v>6</v>
      </c>
      <c r="D5" s="1"/>
      <c r="E5" s="3"/>
    </row>
    <row r="6" spans="1:5" ht="12.75">
      <c r="A6" s="2">
        <v>3</v>
      </c>
      <c r="B6" s="1" t="s">
        <v>2</v>
      </c>
      <c r="C6" s="13" t="s">
        <v>40</v>
      </c>
      <c r="D6" s="1"/>
      <c r="E6" s="3"/>
    </row>
    <row r="7" spans="1:5" ht="12.75">
      <c r="A7" s="2">
        <v>4</v>
      </c>
      <c r="B7" s="1" t="s">
        <v>2</v>
      </c>
      <c r="C7" s="13" t="s">
        <v>41</v>
      </c>
      <c r="D7" s="1"/>
      <c r="E7" s="3"/>
    </row>
    <row r="8" spans="1:5" ht="12.75">
      <c r="A8" s="2">
        <v>5</v>
      </c>
      <c r="B8" s="1" t="s">
        <v>3</v>
      </c>
      <c r="C8" s="13" t="s">
        <v>7</v>
      </c>
      <c r="D8" s="1"/>
      <c r="E8" s="3"/>
    </row>
    <row r="9" spans="1:5" ht="12.75">
      <c r="A9" s="2">
        <v>6</v>
      </c>
      <c r="B9" s="1" t="s">
        <v>3</v>
      </c>
      <c r="C9" s="13" t="s">
        <v>8</v>
      </c>
      <c r="D9" s="1"/>
      <c r="E9" s="3"/>
    </row>
    <row r="10" spans="1:5" ht="12.75">
      <c r="A10" s="2">
        <v>7</v>
      </c>
      <c r="B10" s="1" t="s">
        <v>4</v>
      </c>
      <c r="C10" s="13" t="s">
        <v>9</v>
      </c>
      <c r="D10" s="1"/>
      <c r="E10" s="3"/>
    </row>
    <row r="11" spans="1:5" ht="12.75">
      <c r="A11" s="2">
        <v>8</v>
      </c>
      <c r="B11" s="1" t="s">
        <v>5</v>
      </c>
      <c r="C11" s="13" t="s">
        <v>58</v>
      </c>
      <c r="D11" s="1"/>
      <c r="E11" s="3"/>
    </row>
    <row r="12" spans="1:5" ht="12.75">
      <c r="A12" s="2">
        <v>9</v>
      </c>
      <c r="B12" s="1" t="s">
        <v>5</v>
      </c>
      <c r="C12" s="13" t="s">
        <v>10</v>
      </c>
      <c r="D12" s="1"/>
      <c r="E12" s="3"/>
    </row>
    <row r="13" spans="1:5" ht="13.5" thickBot="1">
      <c r="A13" s="4">
        <v>10</v>
      </c>
      <c r="B13" s="5" t="s">
        <v>39</v>
      </c>
      <c r="C13" s="16" t="s">
        <v>76</v>
      </c>
      <c r="D13" s="5"/>
      <c r="E13" s="6"/>
    </row>
    <row r="14" ht="13.5" thickBot="1">
      <c r="A14" t="s">
        <v>16</v>
      </c>
    </row>
    <row r="15" spans="1:7" ht="13.5" thickBot="1">
      <c r="A15" s="10" t="s">
        <v>11</v>
      </c>
      <c r="B15" s="11" t="s">
        <v>13</v>
      </c>
      <c r="C15" s="14" t="s">
        <v>12</v>
      </c>
      <c r="D15" s="98" t="s">
        <v>18</v>
      </c>
      <c r="E15" s="100" t="s">
        <v>37</v>
      </c>
      <c r="F15" s="100" t="s">
        <v>38</v>
      </c>
      <c r="G15" s="99" t="s">
        <v>19</v>
      </c>
    </row>
    <row r="16" spans="1:7" ht="13.5" thickTop="1">
      <c r="A16" s="7">
        <v>1</v>
      </c>
      <c r="B16" s="15" t="s">
        <v>28</v>
      </c>
      <c r="C16" s="15" t="s">
        <v>42</v>
      </c>
      <c r="D16" s="8"/>
      <c r="E16" s="8"/>
      <c r="F16" s="8"/>
      <c r="G16" s="9"/>
    </row>
    <row r="17" spans="1:7" ht="12.75">
      <c r="A17" s="2">
        <v>2</v>
      </c>
      <c r="B17" s="13" t="s">
        <v>28</v>
      </c>
      <c r="C17" s="13" t="s">
        <v>44</v>
      </c>
      <c r="D17" s="1"/>
      <c r="E17" s="1"/>
      <c r="F17" s="1"/>
      <c r="G17" s="3"/>
    </row>
    <row r="18" spans="1:7" ht="12.75">
      <c r="A18" s="2">
        <v>3</v>
      </c>
      <c r="B18" s="13" t="s">
        <v>23</v>
      </c>
      <c r="C18" s="13" t="s">
        <v>24</v>
      </c>
      <c r="D18" s="1"/>
      <c r="E18" s="1"/>
      <c r="F18" s="1"/>
      <c r="G18" s="3"/>
    </row>
    <row r="19" spans="1:7" ht="12.75">
      <c r="A19" s="2">
        <v>4</v>
      </c>
      <c r="B19" s="13" t="s">
        <v>28</v>
      </c>
      <c r="C19" s="13" t="s">
        <v>52</v>
      </c>
      <c r="D19" s="1"/>
      <c r="E19" s="1"/>
      <c r="F19" s="1"/>
      <c r="G19" s="3"/>
    </row>
    <row r="20" spans="1:7" ht="12.75">
      <c r="A20" s="2">
        <v>5</v>
      </c>
      <c r="B20" s="13" t="s">
        <v>17</v>
      </c>
      <c r="C20" s="13" t="s">
        <v>45</v>
      </c>
      <c r="D20" s="1"/>
      <c r="E20" s="1"/>
      <c r="F20" s="1"/>
      <c r="G20" s="3"/>
    </row>
    <row r="21" spans="1:7" ht="12.75">
      <c r="A21" s="2">
        <v>6</v>
      </c>
      <c r="B21" s="13" t="s">
        <v>17</v>
      </c>
      <c r="C21" s="13" t="s">
        <v>20</v>
      </c>
      <c r="D21" s="1"/>
      <c r="E21" s="1"/>
      <c r="F21" s="1"/>
      <c r="G21" s="3"/>
    </row>
    <row r="22" spans="1:7" ht="12.75">
      <c r="A22" s="2">
        <v>7</v>
      </c>
      <c r="B22" s="13" t="s">
        <v>17</v>
      </c>
      <c r="C22" s="13" t="s">
        <v>46</v>
      </c>
      <c r="D22" s="1"/>
      <c r="E22" s="1"/>
      <c r="F22" s="1"/>
      <c r="G22" s="3"/>
    </row>
    <row r="23" spans="1:7" ht="12.75">
      <c r="A23" s="2">
        <v>8</v>
      </c>
      <c r="B23" s="13" t="s">
        <v>21</v>
      </c>
      <c r="C23" s="13" t="s">
        <v>47</v>
      </c>
      <c r="D23" s="1"/>
      <c r="E23" s="1"/>
      <c r="F23" s="1"/>
      <c r="G23" s="3"/>
    </row>
    <row r="24" spans="1:7" ht="12.75">
      <c r="A24" s="2">
        <v>9</v>
      </c>
      <c r="B24" s="13" t="s">
        <v>21</v>
      </c>
      <c r="C24" s="13" t="s">
        <v>22</v>
      </c>
      <c r="D24" s="1"/>
      <c r="E24" s="1"/>
      <c r="F24" s="1"/>
      <c r="G24" s="3"/>
    </row>
    <row r="25" spans="1:7" ht="12.75">
      <c r="A25" s="2">
        <v>10</v>
      </c>
      <c r="B25" s="13" t="s">
        <v>34</v>
      </c>
      <c r="C25" s="13" t="s">
        <v>48</v>
      </c>
      <c r="D25" s="1"/>
      <c r="E25" s="1"/>
      <c r="F25" s="1"/>
      <c r="G25" s="3"/>
    </row>
    <row r="26" spans="1:7" ht="12.75">
      <c r="A26" s="2">
        <v>11</v>
      </c>
      <c r="B26" s="13" t="s">
        <v>34</v>
      </c>
      <c r="C26" s="13" t="s">
        <v>36</v>
      </c>
      <c r="D26" s="1"/>
      <c r="E26" s="1"/>
      <c r="F26" s="1"/>
      <c r="G26" s="3"/>
    </row>
    <row r="27" spans="1:7" ht="12.75">
      <c r="A27" s="2">
        <v>12</v>
      </c>
      <c r="B27" s="13" t="s">
        <v>29</v>
      </c>
      <c r="C27" s="13" t="s">
        <v>56</v>
      </c>
      <c r="D27" s="1"/>
      <c r="E27" s="1"/>
      <c r="F27" s="1"/>
      <c r="G27" s="3"/>
    </row>
    <row r="28" spans="1:7" ht="12.75">
      <c r="A28" s="2">
        <v>13</v>
      </c>
      <c r="B28" s="13" t="s">
        <v>29</v>
      </c>
      <c r="C28" s="13" t="s">
        <v>50</v>
      </c>
      <c r="D28" s="1"/>
      <c r="E28" s="1"/>
      <c r="F28" s="1"/>
      <c r="G28" s="3"/>
    </row>
    <row r="29" spans="1:7" ht="12.75">
      <c r="A29" s="2">
        <v>14</v>
      </c>
      <c r="B29" s="13" t="s">
        <v>25</v>
      </c>
      <c r="C29" s="13" t="s">
        <v>49</v>
      </c>
      <c r="D29" s="1"/>
      <c r="E29" s="1"/>
      <c r="F29" s="1"/>
      <c r="G29" s="3"/>
    </row>
    <row r="30" spans="1:7" ht="13.5" thickBot="1">
      <c r="A30" s="4">
        <v>15</v>
      </c>
      <c r="B30" s="16" t="s">
        <v>25</v>
      </c>
      <c r="C30" s="16" t="s">
        <v>51</v>
      </c>
      <c r="D30" s="5"/>
      <c r="E30" s="5"/>
      <c r="F30" s="5"/>
      <c r="G30" s="6"/>
    </row>
    <row r="31" spans="1:7" ht="12.75">
      <c r="A31" s="17"/>
      <c r="B31" s="18"/>
      <c r="C31" s="18"/>
      <c r="D31" s="17"/>
      <c r="E31" s="17"/>
      <c r="F31" s="17"/>
      <c r="G31" s="17"/>
    </row>
    <row r="32" spans="1:7" ht="12.75">
      <c r="A32" s="17"/>
      <c r="B32" s="18"/>
      <c r="C32" s="18"/>
      <c r="D32" s="17"/>
      <c r="E32" s="17"/>
      <c r="F32" s="17"/>
      <c r="G32" s="17"/>
    </row>
    <row r="33" spans="1:7" ht="12.75">
      <c r="A33" s="17"/>
      <c r="B33" s="17"/>
      <c r="C33" s="18"/>
      <c r="D33" s="17"/>
      <c r="E33" s="17"/>
      <c r="F33" s="17"/>
      <c r="G33" s="17"/>
    </row>
    <row r="34" spans="1:7" ht="12.75">
      <c r="A34" s="17"/>
      <c r="B34" s="17"/>
      <c r="C34" s="18"/>
      <c r="D34" s="17"/>
      <c r="E34" s="17"/>
      <c r="F34" s="17"/>
      <c r="G34" s="17"/>
    </row>
    <row r="36" ht="12.75">
      <c r="A36" t="s">
        <v>26</v>
      </c>
    </row>
    <row r="37" ht="12.75">
      <c r="B37" t="s">
        <v>27</v>
      </c>
    </row>
  </sheetData>
  <sheetProtection/>
  <printOptions/>
  <pageMargins left="0.787" right="0.787" top="0.984" bottom="0.984" header="0.512" footer="0.51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4.25390625" style="0" customWidth="1"/>
    <col min="2" max="2" width="0" style="0" hidden="1" customWidth="1"/>
    <col min="3" max="3" width="55.25390625" style="0" customWidth="1"/>
  </cols>
  <sheetData>
    <row r="1" spans="1:7" ht="16.5" thickBot="1">
      <c r="A1" s="136" t="s">
        <v>53</v>
      </c>
      <c r="B1" s="136"/>
      <c r="C1" s="136"/>
      <c r="D1" s="136"/>
      <c r="E1" s="136"/>
      <c r="F1" s="136"/>
      <c r="G1" s="136"/>
    </row>
    <row r="2" spans="2:7" ht="17.25" customHeight="1">
      <c r="B2" s="74"/>
      <c r="C2" s="74"/>
      <c r="D2" s="75" t="s">
        <v>35</v>
      </c>
      <c r="E2" s="76"/>
      <c r="F2" s="76"/>
      <c r="G2" s="77"/>
    </row>
    <row r="3" spans="1:7" ht="17.25" customHeight="1" thickBot="1">
      <c r="A3" s="74" t="s">
        <v>54</v>
      </c>
      <c r="B3" s="74"/>
      <c r="C3" s="74"/>
      <c r="D3" s="78"/>
      <c r="E3" s="79"/>
      <c r="F3" s="79"/>
      <c r="G3" s="80"/>
    </row>
    <row r="4" spans="1:7" ht="13.5" thickBot="1">
      <c r="A4" s="74" t="s">
        <v>57</v>
      </c>
      <c r="B4" s="74"/>
      <c r="C4" s="74"/>
      <c r="D4" s="74"/>
      <c r="E4" s="74"/>
      <c r="F4" s="74"/>
      <c r="G4" s="74"/>
    </row>
    <row r="5" spans="1:7" ht="13.5" thickBot="1">
      <c r="A5" s="81" t="str">
        <f>'アンケート詳細'!A3</f>
        <v>番号</v>
      </c>
      <c r="B5" s="82" t="str">
        <f>'アンケート詳細'!B3</f>
        <v>カテゴリー</v>
      </c>
      <c r="C5" s="89" t="str">
        <f>'アンケート詳細'!C3</f>
        <v>質問項目</v>
      </c>
      <c r="D5" s="89" t="str">
        <f>'アンケート詳細'!D3</f>
        <v>はい</v>
      </c>
      <c r="E5" s="90" t="str">
        <f>'アンケート詳細'!E3</f>
        <v>いいえ</v>
      </c>
      <c r="F5" s="74"/>
      <c r="G5" s="74"/>
    </row>
    <row r="6" spans="1:7" ht="27.75" customHeight="1" thickTop="1">
      <c r="A6" s="107">
        <f>'アンケート詳細'!A4</f>
        <v>1</v>
      </c>
      <c r="B6" s="84" t="str">
        <f>'アンケート詳細'!B4</f>
        <v>WEB</v>
      </c>
      <c r="C6" s="133" t="str">
        <f>'アンケート詳細'!C4</f>
        <v>家にインターネットにつながったパソコン・携帯・ゲーム機がある</v>
      </c>
      <c r="D6" s="92"/>
      <c r="E6" s="93"/>
      <c r="F6" s="74"/>
      <c r="G6" s="74"/>
    </row>
    <row r="7" spans="1:7" ht="27.75" customHeight="1">
      <c r="A7" s="108"/>
      <c r="B7" s="86" t="str">
        <f>'アンケート詳細'!B5</f>
        <v>WEB</v>
      </c>
      <c r="C7" s="94" t="str">
        <f>"ア．"&amp;'アンケート詳細'!C5</f>
        <v>ア．家では自由にインターネットが見られる</v>
      </c>
      <c r="D7" s="103"/>
      <c r="E7" s="104"/>
      <c r="F7" s="134" t="s">
        <v>43</v>
      </c>
      <c r="G7" s="135"/>
    </row>
    <row r="8" spans="1:7" ht="27.75" customHeight="1">
      <c r="A8" s="108"/>
      <c r="B8" s="86" t="str">
        <f>'アンケート詳細'!B6</f>
        <v>WEB</v>
      </c>
      <c r="C8" s="94" t="str">
        <f>"イ．"&amp;'アンケート詳細'!C6</f>
        <v>イ．宿題のためにインターネットを使うことがある</v>
      </c>
      <c r="D8" s="103"/>
      <c r="E8" s="104"/>
      <c r="F8" s="134"/>
      <c r="G8" s="135"/>
    </row>
    <row r="9" spans="1:7" ht="27.75" customHeight="1">
      <c r="A9" s="108"/>
      <c r="B9" s="86" t="str">
        <f>'アンケート詳細'!B7</f>
        <v>WEB</v>
      </c>
      <c r="C9" s="94" t="str">
        <f>"ウ．"&amp;'アンケート詳細'!C7</f>
        <v>ウ．掲示板に書き込みをしたことがある</v>
      </c>
      <c r="D9" s="103"/>
      <c r="E9" s="104"/>
      <c r="F9" s="134"/>
      <c r="G9" s="135"/>
    </row>
    <row r="10" spans="1:7" ht="27.75" customHeight="1">
      <c r="A10" s="108"/>
      <c r="B10" s="86" t="str">
        <f>'アンケート詳細'!B8</f>
        <v>電子メール</v>
      </c>
      <c r="C10" s="94" t="str">
        <f>"エ．"&amp;'アンケート詳細'!C8</f>
        <v>エ．自分のメールアドレスをもっている</v>
      </c>
      <c r="D10" s="103"/>
      <c r="E10" s="104"/>
      <c r="F10" s="134"/>
      <c r="G10" s="135"/>
    </row>
    <row r="11" spans="1:7" ht="27.75" customHeight="1">
      <c r="A11" s="83"/>
      <c r="B11" s="86" t="str">
        <f>'アンケート詳細'!B9</f>
        <v>電子メール</v>
      </c>
      <c r="C11" s="94" t="str">
        <f>"オ．"&amp;'アンケート詳細'!C9</f>
        <v>オ．メールの内容を親は知らない</v>
      </c>
      <c r="D11" s="103"/>
      <c r="E11" s="104"/>
      <c r="F11" s="134"/>
      <c r="G11" s="135"/>
    </row>
    <row r="12" spans="1:7" ht="27.75" customHeight="1">
      <c r="A12" s="85">
        <v>2</v>
      </c>
      <c r="B12" s="86" t="str">
        <f>'アンケート詳細'!B10</f>
        <v>アプリケーション</v>
      </c>
      <c r="C12" s="94" t="str">
        <f>'アンケート詳細'!C10</f>
        <v>ワープロや表計算ソフトを使える</v>
      </c>
      <c r="D12" s="103"/>
      <c r="E12" s="104"/>
      <c r="F12" s="134"/>
      <c r="G12" s="135"/>
    </row>
    <row r="13" spans="1:7" ht="27.75" customHeight="1">
      <c r="A13" s="85">
        <v>3</v>
      </c>
      <c r="B13" s="86" t="str">
        <f>'アンケート詳細'!B11</f>
        <v>ゲーム</v>
      </c>
      <c r="C13" s="94" t="str">
        <f>'アンケート詳細'!C11</f>
        <v>パソコン・携帯でゲームをしている</v>
      </c>
      <c r="D13" s="103"/>
      <c r="E13" s="104"/>
      <c r="F13" s="74"/>
      <c r="G13" s="74"/>
    </row>
    <row r="14" spans="1:7" ht="27.75" customHeight="1">
      <c r="A14" s="85">
        <v>4</v>
      </c>
      <c r="B14" s="86" t="str">
        <f>'アンケート詳細'!B12</f>
        <v>ゲーム</v>
      </c>
      <c r="C14" s="94" t="str">
        <f>'アンケート詳細'!C12</f>
        <v>どんなゲームをしているか親は知らない</v>
      </c>
      <c r="D14" s="103"/>
      <c r="E14" s="104"/>
      <c r="F14" s="74"/>
      <c r="G14" s="74"/>
    </row>
    <row r="15" spans="1:7" ht="27.75" customHeight="1" thickBot="1">
      <c r="A15" s="87">
        <v>5</v>
      </c>
      <c r="B15" s="88" t="str">
        <f>'アンケート詳細'!B13</f>
        <v>ルール</v>
      </c>
      <c r="C15" s="95" t="str">
        <f>'アンケート詳細'!C13</f>
        <v>家ではパソコン・携帯・ゲーム機を使うときのルールがある</v>
      </c>
      <c r="D15" s="105"/>
      <c r="E15" s="106"/>
      <c r="F15" s="74"/>
      <c r="G15" s="74"/>
    </row>
    <row r="16" spans="1:7" ht="13.5" thickBot="1">
      <c r="A16" s="74" t="s">
        <v>55</v>
      </c>
      <c r="B16" s="74"/>
      <c r="C16" s="74"/>
      <c r="D16" s="74"/>
      <c r="E16" s="74"/>
      <c r="F16" s="74"/>
      <c r="G16" s="74"/>
    </row>
    <row r="17" spans="1:7" ht="13.5" thickBot="1">
      <c r="A17" s="81" t="str">
        <f>'アンケート詳細'!A15</f>
        <v>番号</v>
      </c>
      <c r="B17" s="82" t="str">
        <f>'アンケート詳細'!B15</f>
        <v>カテゴリー</v>
      </c>
      <c r="C17" s="82" t="str">
        <f>'アンケート詳細'!C15</f>
        <v>質問項目</v>
      </c>
      <c r="D17" s="109" t="str">
        <f>'アンケート詳細'!D15</f>
        <v>よい</v>
      </c>
      <c r="E17" s="109"/>
      <c r="F17" s="109"/>
      <c r="G17" s="110" t="str">
        <f>'アンケート詳細'!G15</f>
        <v>わるい</v>
      </c>
    </row>
    <row r="18" spans="1:7" ht="29.25" customHeight="1" thickTop="1">
      <c r="A18" s="83">
        <f>'アンケート詳細'!A16</f>
        <v>1</v>
      </c>
      <c r="B18" s="84" t="str">
        <f>'アンケート詳細'!B16</f>
        <v>マナー</v>
      </c>
      <c r="C18" s="91" t="str">
        <f>'アンケート詳細'!C16</f>
        <v>インターネットの「掲示板」にうその情報を書き込んだ</v>
      </c>
      <c r="D18" s="92"/>
      <c r="E18" s="92"/>
      <c r="F18" s="92"/>
      <c r="G18" s="93"/>
    </row>
    <row r="19" spans="1:7" ht="29.25" customHeight="1">
      <c r="A19" s="85">
        <f>'アンケート詳細'!A17</f>
        <v>2</v>
      </c>
      <c r="B19" s="86" t="str">
        <f>'アンケート詳細'!B17</f>
        <v>マナー</v>
      </c>
      <c r="C19" s="94" t="str">
        <f>'アンケート詳細'!C17</f>
        <v>自分のコンピュータがウイルスにかかっているのを知らずにメールを送った</v>
      </c>
      <c r="D19" s="103"/>
      <c r="E19" s="103"/>
      <c r="F19" s="103"/>
      <c r="G19" s="104"/>
    </row>
    <row r="20" spans="1:7" ht="29.25" customHeight="1">
      <c r="A20" s="85">
        <f>'アンケート詳細'!A18</f>
        <v>3</v>
      </c>
      <c r="B20" s="86" t="str">
        <f>'アンケート詳細'!B18</f>
        <v>マナー</v>
      </c>
      <c r="C20" s="94" t="str">
        <f>'アンケート詳細'!C18</f>
        <v>自分のホームページや掲示板に友達やお店の文句を書いた</v>
      </c>
      <c r="D20" s="103"/>
      <c r="E20" s="103"/>
      <c r="F20" s="103"/>
      <c r="G20" s="104"/>
    </row>
    <row r="21" spans="1:7" ht="29.25" customHeight="1">
      <c r="A21" s="85">
        <f>'アンケート詳細'!A19</f>
        <v>4</v>
      </c>
      <c r="B21" s="86" t="str">
        <f>'アンケート詳細'!B19</f>
        <v>マナー</v>
      </c>
      <c r="C21" s="94" t="str">
        <f>'アンケート詳細'!C19</f>
        <v>ネット対戦ゲームで自分が不利になったのでゲームをかってにやめた</v>
      </c>
      <c r="D21" s="103"/>
      <c r="E21" s="103"/>
      <c r="F21" s="103"/>
      <c r="G21" s="104"/>
    </row>
    <row r="22" spans="1:7" ht="29.25" customHeight="1">
      <c r="A22" s="85">
        <f>'アンケート詳細'!A20</f>
        <v>5</v>
      </c>
      <c r="B22" s="86" t="str">
        <f>'アンケート詳細'!B20</f>
        <v>著作権</v>
      </c>
      <c r="C22" s="94" t="str">
        <f>'アンケート詳細'!C20</f>
        <v>お気に入りのCDをコピーして友達にくばった</v>
      </c>
      <c r="D22" s="103"/>
      <c r="E22" s="103"/>
      <c r="F22" s="103"/>
      <c r="G22" s="104"/>
    </row>
    <row r="23" spans="1:7" ht="29.25" customHeight="1">
      <c r="A23" s="85">
        <f>'アンケート詳細'!A21</f>
        <v>6</v>
      </c>
      <c r="B23" s="86" t="str">
        <f>'アンケート詳細'!B21</f>
        <v>著作権</v>
      </c>
      <c r="C23" s="94" t="str">
        <f>'アンケート詳細'!C21</f>
        <v>自分のホームページにキャラクターをスキャナーで取り込んでのせた</v>
      </c>
      <c r="D23" s="103"/>
      <c r="E23" s="103"/>
      <c r="F23" s="103"/>
      <c r="G23" s="104"/>
    </row>
    <row r="24" spans="1:7" ht="29.25" customHeight="1">
      <c r="A24" s="85">
        <f>'アンケート詳細'!A22</f>
        <v>7</v>
      </c>
      <c r="B24" s="86" t="str">
        <f>'アンケート詳細'!B22</f>
        <v>著作権</v>
      </c>
      <c r="C24" s="94" t="str">
        <f>'アンケート詳細'!C22</f>
        <v>友達の顔写真をかってにホームページにのせた</v>
      </c>
      <c r="D24" s="103"/>
      <c r="E24" s="103"/>
      <c r="F24" s="103"/>
      <c r="G24" s="104"/>
    </row>
    <row r="25" spans="1:7" ht="29.25" customHeight="1">
      <c r="A25" s="85">
        <f>'アンケート詳細'!A23</f>
        <v>8</v>
      </c>
      <c r="B25" s="86" t="str">
        <f>'アンケート詳細'!B23</f>
        <v>個人情報</v>
      </c>
      <c r="C25" s="94" t="str">
        <f>'アンケート詳細'!C23</f>
        <v>けん賞のページに自分の住所、氏名などを書き込んだ</v>
      </c>
      <c r="D25" s="103"/>
      <c r="E25" s="103"/>
      <c r="F25" s="103"/>
      <c r="G25" s="104"/>
    </row>
    <row r="26" spans="1:7" ht="29.25" customHeight="1">
      <c r="A26" s="85">
        <f>'アンケート詳細'!A24</f>
        <v>9</v>
      </c>
      <c r="B26" s="86" t="str">
        <f>'アンケート詳細'!B24</f>
        <v>個人情報</v>
      </c>
      <c r="C26" s="94" t="str">
        <f>'アンケート詳細'!C24</f>
        <v>掲示板に友達の住所、氏名などを書き込んだ</v>
      </c>
      <c r="D26" s="103"/>
      <c r="E26" s="103"/>
      <c r="F26" s="103"/>
      <c r="G26" s="104"/>
    </row>
    <row r="27" spans="1:7" ht="29.25" customHeight="1">
      <c r="A27" s="85">
        <f>'アンケート詳細'!A25</f>
        <v>10</v>
      </c>
      <c r="B27" s="86" t="str">
        <f>'アンケート詳細'!B25</f>
        <v>不正アクセス</v>
      </c>
      <c r="C27" s="94" t="str">
        <f>'アンケート詳細'!C25</f>
        <v>友達の作品をかってに作り変えた</v>
      </c>
      <c r="D27" s="103"/>
      <c r="E27" s="103"/>
      <c r="F27" s="103"/>
      <c r="G27" s="104"/>
    </row>
    <row r="28" spans="1:7" ht="29.25" customHeight="1">
      <c r="A28" s="85">
        <f>'アンケート詳細'!A26</f>
        <v>11</v>
      </c>
      <c r="B28" s="86" t="str">
        <f>'アンケート詳細'!B26</f>
        <v>不正アクセス</v>
      </c>
      <c r="C28" s="94" t="str">
        <f>'アンケート詳細'!C26</f>
        <v>他人の名前で掲示板に書き込みをした</v>
      </c>
      <c r="D28" s="103"/>
      <c r="E28" s="103"/>
      <c r="F28" s="103"/>
      <c r="G28" s="104"/>
    </row>
    <row r="29" spans="1:7" ht="29.25" customHeight="1">
      <c r="A29" s="85">
        <f>'アンケート詳細'!A27</f>
        <v>12</v>
      </c>
      <c r="B29" s="86" t="str">
        <f>'アンケート詳細'!B27</f>
        <v>有害情報</v>
      </c>
      <c r="C29" s="94" t="str">
        <f>'アンケート詳細'!C27</f>
        <v>おもしろそうなので、とりあえずクリックしてみた</v>
      </c>
      <c r="D29" s="103"/>
      <c r="E29" s="103"/>
      <c r="F29" s="103"/>
      <c r="G29" s="104"/>
    </row>
    <row r="30" spans="1:7" ht="29.25" customHeight="1">
      <c r="A30" s="85">
        <f>'アンケート詳細'!A28</f>
        <v>13</v>
      </c>
      <c r="B30" s="86" t="str">
        <f>'アンケート詳細'!B28</f>
        <v>有害情報</v>
      </c>
      <c r="C30" s="94" t="str">
        <f>'アンケート詳細'!C28</f>
        <v>不幸のメールがきたので、仕方なく３人におくった</v>
      </c>
      <c r="D30" s="103"/>
      <c r="E30" s="103"/>
      <c r="F30" s="103"/>
      <c r="G30" s="104"/>
    </row>
    <row r="31" spans="1:7" ht="29.25" customHeight="1">
      <c r="A31" s="85">
        <f>'アンケート詳細'!A29</f>
        <v>14</v>
      </c>
      <c r="B31" s="86" t="str">
        <f>'アンケート詳細'!B29</f>
        <v>ネット依存</v>
      </c>
      <c r="C31" s="94" t="str">
        <f>'アンケート詳細'!C29</f>
        <v>インターネットやメールに夢中になり、夜おそくなった</v>
      </c>
      <c r="D31" s="103"/>
      <c r="E31" s="103"/>
      <c r="F31" s="103"/>
      <c r="G31" s="104"/>
    </row>
    <row r="32" spans="1:7" ht="29.25" customHeight="1" thickBot="1">
      <c r="A32" s="87">
        <f>'アンケート詳細'!A30</f>
        <v>15</v>
      </c>
      <c r="B32" s="88" t="str">
        <f>'アンケート詳細'!B30</f>
        <v>ネット依存</v>
      </c>
      <c r="C32" s="95" t="str">
        <f>'アンケート詳細'!C30</f>
        <v>パソコンやゲームをしていて、目がかすんだり、手や指がいたくなった</v>
      </c>
      <c r="D32" s="105"/>
      <c r="E32" s="105"/>
      <c r="F32" s="105"/>
      <c r="G32" s="106"/>
    </row>
    <row r="33" spans="1:7" ht="29.25" customHeight="1" hidden="1">
      <c r="A33" s="83">
        <f>'アンケート詳細'!A31</f>
        <v>0</v>
      </c>
      <c r="B33" s="84">
        <f>'アンケート詳細'!B31</f>
        <v>0</v>
      </c>
      <c r="C33" s="91">
        <f>'アンケート詳細'!C31</f>
        <v>0</v>
      </c>
      <c r="D33" s="92">
        <v>0</v>
      </c>
      <c r="E33" s="92">
        <v>1</v>
      </c>
      <c r="F33" s="92">
        <v>2</v>
      </c>
      <c r="G33" s="93">
        <v>3</v>
      </c>
    </row>
    <row r="34" spans="1:7" ht="29.25" customHeight="1" hidden="1" thickBot="1">
      <c r="A34" s="87">
        <f>'アンケート詳細'!A32</f>
        <v>0</v>
      </c>
      <c r="B34" s="88">
        <f>'アンケート詳細'!B32</f>
        <v>0</v>
      </c>
      <c r="C34" s="95">
        <f>'アンケート詳細'!C32</f>
        <v>0</v>
      </c>
      <c r="D34" s="96">
        <v>0</v>
      </c>
      <c r="E34" s="96">
        <v>1</v>
      </c>
      <c r="F34" s="96">
        <v>2</v>
      </c>
      <c r="G34" s="97">
        <v>3</v>
      </c>
    </row>
  </sheetData>
  <sheetProtection/>
  <mergeCells count="2">
    <mergeCell ref="F7:G12"/>
    <mergeCell ref="A1:G1"/>
  </mergeCells>
  <printOptions/>
  <pageMargins left="0.787" right="0.787" top="0.984" bottom="0.984" header="0.512" footer="0.512"/>
  <pageSetup horizontalDpi="300" verticalDpi="300" orientation="portrait" paperSize="9" scale="91" r:id="rId2"/>
  <rowBreaks count="1" manualBreakCount="1">
    <brk id="32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2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9.00390625" defaultRowHeight="13.5"/>
  <cols>
    <col min="1" max="1" width="4.375" style="0" customWidth="1"/>
    <col min="2" max="2" width="9.00390625" style="12" customWidth="1"/>
    <col min="3" max="3" width="49.50390625" style="0" customWidth="1"/>
    <col min="4" max="44" width="3.375" style="0" customWidth="1"/>
    <col min="45" max="46" width="5.625" style="0" customWidth="1"/>
    <col min="52" max="52" width="26.00390625" style="0" customWidth="1"/>
  </cols>
  <sheetData>
    <row r="1" spans="1:5" ht="13.5" thickBot="1">
      <c r="A1" t="s">
        <v>0</v>
      </c>
      <c r="C1" s="12"/>
      <c r="D1" s="115">
        <v>28</v>
      </c>
      <c r="E1" t="s">
        <v>65</v>
      </c>
    </row>
    <row r="2" spans="1:55" ht="13.5" thickBot="1">
      <c r="A2" t="s">
        <v>1</v>
      </c>
      <c r="C2" s="12"/>
      <c r="D2" t="s">
        <v>30</v>
      </c>
      <c r="AZ2" s="138"/>
      <c r="BA2" s="139" t="s">
        <v>72</v>
      </c>
      <c r="BB2" s="139"/>
      <c r="BC2" s="140"/>
    </row>
    <row r="3" spans="1:55" ht="13.5" thickBot="1">
      <c r="A3" s="21" t="s">
        <v>11</v>
      </c>
      <c r="B3" s="19" t="s">
        <v>13</v>
      </c>
      <c r="C3" s="20" t="s">
        <v>12</v>
      </c>
      <c r="D3" s="21">
        <v>1</v>
      </c>
      <c r="E3" s="22">
        <v>2</v>
      </c>
      <c r="F3" s="22">
        <v>3</v>
      </c>
      <c r="G3" s="22">
        <v>4</v>
      </c>
      <c r="H3" s="73">
        <v>5</v>
      </c>
      <c r="I3" s="72">
        <v>6</v>
      </c>
      <c r="J3" s="22">
        <v>7</v>
      </c>
      <c r="K3" s="22">
        <v>8</v>
      </c>
      <c r="L3" s="22">
        <v>9</v>
      </c>
      <c r="M3" s="23">
        <v>10</v>
      </c>
      <c r="N3" s="21">
        <v>11</v>
      </c>
      <c r="O3" s="22">
        <v>12</v>
      </c>
      <c r="P3" s="22">
        <v>13</v>
      </c>
      <c r="Q3" s="22">
        <v>14</v>
      </c>
      <c r="R3" s="73">
        <v>15</v>
      </c>
      <c r="S3" s="72">
        <v>16</v>
      </c>
      <c r="T3" s="22">
        <v>17</v>
      </c>
      <c r="U3" s="22">
        <v>18</v>
      </c>
      <c r="V3" s="22">
        <v>19</v>
      </c>
      <c r="W3" s="23">
        <v>20</v>
      </c>
      <c r="X3" s="21">
        <v>21</v>
      </c>
      <c r="Y3" s="22">
        <v>22</v>
      </c>
      <c r="Z3" s="22">
        <v>23</v>
      </c>
      <c r="AA3" s="22">
        <v>24</v>
      </c>
      <c r="AB3" s="73">
        <v>25</v>
      </c>
      <c r="AC3" s="72">
        <v>26</v>
      </c>
      <c r="AD3" s="22">
        <v>27</v>
      </c>
      <c r="AE3" s="22">
        <v>28</v>
      </c>
      <c r="AF3" s="22">
        <v>29</v>
      </c>
      <c r="AG3" s="23">
        <v>30</v>
      </c>
      <c r="AH3" s="21">
        <v>31</v>
      </c>
      <c r="AI3" s="22">
        <v>32</v>
      </c>
      <c r="AJ3" s="22">
        <v>33</v>
      </c>
      <c r="AK3" s="22">
        <v>34</v>
      </c>
      <c r="AL3" s="73">
        <v>35</v>
      </c>
      <c r="AM3" s="72">
        <v>36</v>
      </c>
      <c r="AN3" s="22">
        <v>37</v>
      </c>
      <c r="AO3" s="22">
        <v>38</v>
      </c>
      <c r="AP3" s="22">
        <v>39</v>
      </c>
      <c r="AQ3" s="23">
        <v>40</v>
      </c>
      <c r="AR3" s="24">
        <v>41</v>
      </c>
      <c r="AS3" s="111" t="s">
        <v>31</v>
      </c>
      <c r="AT3" s="116" t="s">
        <v>15</v>
      </c>
      <c r="AW3" s="111" t="str">
        <f aca="true" t="shared" si="0" ref="AW3:AW13">AS3</f>
        <v>はい</v>
      </c>
      <c r="AX3" s="116" t="str">
        <f aca="true" t="shared" si="1" ref="AX3:AX13">AT3</f>
        <v>いいえ</v>
      </c>
      <c r="AZ3" s="141" t="s">
        <v>74</v>
      </c>
      <c r="BA3" s="137">
        <v>2</v>
      </c>
      <c r="BB3" s="137"/>
      <c r="BC3" s="142"/>
    </row>
    <row r="4" spans="1:55" ht="13.5" thickBot="1" thickTop="1">
      <c r="A4" s="27">
        <v>1</v>
      </c>
      <c r="B4" s="25" t="s">
        <v>61</v>
      </c>
      <c r="C4" s="26" t="s">
        <v>59</v>
      </c>
      <c r="D4" s="52">
        <v>1</v>
      </c>
      <c r="E4" s="53">
        <v>1</v>
      </c>
      <c r="F4" s="53">
        <v>1</v>
      </c>
      <c r="G4" s="53">
        <v>1</v>
      </c>
      <c r="H4" s="66">
        <v>1</v>
      </c>
      <c r="I4" s="62">
        <v>1</v>
      </c>
      <c r="J4" s="53">
        <v>1</v>
      </c>
      <c r="K4" s="53">
        <v>1</v>
      </c>
      <c r="L4" s="53">
        <v>1</v>
      </c>
      <c r="M4" s="54">
        <v>1</v>
      </c>
      <c r="N4" s="52"/>
      <c r="O4" s="53">
        <v>1</v>
      </c>
      <c r="P4" s="53">
        <v>1</v>
      </c>
      <c r="Q4" s="53">
        <v>1</v>
      </c>
      <c r="R4" s="66">
        <v>1</v>
      </c>
      <c r="S4" s="62"/>
      <c r="T4" s="53">
        <v>1</v>
      </c>
      <c r="U4" s="53">
        <v>1</v>
      </c>
      <c r="V4" s="53">
        <v>1</v>
      </c>
      <c r="W4" s="54">
        <v>1</v>
      </c>
      <c r="X4" s="52"/>
      <c r="Y4" s="53">
        <v>1</v>
      </c>
      <c r="Z4" s="53">
        <v>1</v>
      </c>
      <c r="AA4" s="53">
        <v>1</v>
      </c>
      <c r="AB4" s="66"/>
      <c r="AC4" s="62"/>
      <c r="AD4" s="53">
        <v>1</v>
      </c>
      <c r="AE4" s="53">
        <v>1</v>
      </c>
      <c r="AF4" s="53"/>
      <c r="AG4" s="54"/>
      <c r="AH4" s="52"/>
      <c r="AI4" s="53"/>
      <c r="AJ4" s="53"/>
      <c r="AK4" s="53"/>
      <c r="AL4" s="66"/>
      <c r="AM4" s="62"/>
      <c r="AN4" s="53"/>
      <c r="AO4" s="53"/>
      <c r="AP4" s="53"/>
      <c r="AQ4" s="54"/>
      <c r="AR4" s="69"/>
      <c r="AS4" s="112">
        <f>COUNTIF(D4:AR4,1)</f>
        <v>23</v>
      </c>
      <c r="AT4" s="117">
        <f>$D$1-AS4</f>
        <v>5</v>
      </c>
      <c r="AV4" s="120" t="str">
        <f>$A4&amp;" "&amp;$B4&amp;" "&amp;$C4</f>
        <v>1 WEB 家にインターネットにつながったパソコン・携帯がある</v>
      </c>
      <c r="AW4" s="112">
        <f t="shared" si="0"/>
        <v>23</v>
      </c>
      <c r="AX4" s="117">
        <f t="shared" si="1"/>
        <v>5</v>
      </c>
      <c r="AZ4" s="143" t="s">
        <v>73</v>
      </c>
      <c r="BA4" s="144">
        <v>3</v>
      </c>
      <c r="BB4" s="144"/>
      <c r="BC4" s="145"/>
    </row>
    <row r="5" spans="1:50" ht="12.75">
      <c r="A5" s="30">
        <v>2</v>
      </c>
      <c r="B5" s="28" t="s">
        <v>61</v>
      </c>
      <c r="C5" s="29" t="s">
        <v>6</v>
      </c>
      <c r="D5" s="55"/>
      <c r="E5" s="56"/>
      <c r="F5" s="56"/>
      <c r="G5" s="56"/>
      <c r="H5" s="67">
        <v>1</v>
      </c>
      <c r="I5" s="63">
        <v>1</v>
      </c>
      <c r="J5" s="56"/>
      <c r="K5" s="56"/>
      <c r="L5" s="56">
        <v>1</v>
      </c>
      <c r="M5" s="57"/>
      <c r="N5" s="55"/>
      <c r="O5" s="56"/>
      <c r="P5" s="56"/>
      <c r="Q5" s="56"/>
      <c r="R5" s="67"/>
      <c r="S5" s="63"/>
      <c r="T5" s="56"/>
      <c r="U5" s="56"/>
      <c r="V5" s="56"/>
      <c r="W5" s="57"/>
      <c r="X5" s="55"/>
      <c r="Y5" s="56"/>
      <c r="Z5" s="56"/>
      <c r="AA5" s="56"/>
      <c r="AB5" s="67"/>
      <c r="AC5" s="63"/>
      <c r="AD5" s="56">
        <v>1</v>
      </c>
      <c r="AE5" s="56">
        <v>1</v>
      </c>
      <c r="AF5" s="56"/>
      <c r="AG5" s="57"/>
      <c r="AH5" s="55"/>
      <c r="AI5" s="56"/>
      <c r="AJ5" s="56"/>
      <c r="AK5" s="56"/>
      <c r="AL5" s="67"/>
      <c r="AM5" s="63"/>
      <c r="AN5" s="56"/>
      <c r="AO5" s="56"/>
      <c r="AP5" s="56"/>
      <c r="AQ5" s="57"/>
      <c r="AR5" s="70"/>
      <c r="AS5" s="113">
        <f aca="true" t="shared" si="2" ref="AS5:AS13">COUNTIF(D5:AR5,1)</f>
        <v>5</v>
      </c>
      <c r="AT5" s="118">
        <f aca="true" t="shared" si="3" ref="AT5:AT13">$D$1-AS5</f>
        <v>23</v>
      </c>
      <c r="AV5" s="120" t="str">
        <f aca="true" t="shared" si="4" ref="AV5:AV13">$A5&amp;" "&amp;$B5&amp;" "&amp;$C5</f>
        <v>2 WEB 家では自由にインターネットが見られる</v>
      </c>
      <c r="AW5" s="113">
        <f t="shared" si="0"/>
        <v>5</v>
      </c>
      <c r="AX5" s="118">
        <f t="shared" si="1"/>
        <v>23</v>
      </c>
    </row>
    <row r="6" spans="1:50" ht="12.75">
      <c r="A6" s="30">
        <v>3</v>
      </c>
      <c r="B6" s="28" t="s">
        <v>61</v>
      </c>
      <c r="C6" s="29" t="s">
        <v>40</v>
      </c>
      <c r="D6" s="55"/>
      <c r="E6" s="56">
        <v>1</v>
      </c>
      <c r="F6" s="56"/>
      <c r="G6" s="56"/>
      <c r="H6" s="67">
        <v>1</v>
      </c>
      <c r="I6" s="63"/>
      <c r="J6" s="56"/>
      <c r="K6" s="56"/>
      <c r="L6" s="56">
        <v>1</v>
      </c>
      <c r="M6" s="57"/>
      <c r="N6" s="55"/>
      <c r="O6" s="56"/>
      <c r="P6" s="56"/>
      <c r="Q6" s="56"/>
      <c r="R6" s="67"/>
      <c r="S6" s="63"/>
      <c r="T6" s="56"/>
      <c r="U6" s="56"/>
      <c r="V6" s="56">
        <v>1</v>
      </c>
      <c r="W6" s="57">
        <v>1</v>
      </c>
      <c r="X6" s="55"/>
      <c r="Y6" s="56"/>
      <c r="Z6" s="56"/>
      <c r="AA6" s="56"/>
      <c r="AB6" s="67"/>
      <c r="AC6" s="63"/>
      <c r="AD6" s="56"/>
      <c r="AE6" s="56">
        <v>1</v>
      </c>
      <c r="AF6" s="56"/>
      <c r="AG6" s="57"/>
      <c r="AH6" s="55"/>
      <c r="AI6" s="56"/>
      <c r="AJ6" s="56"/>
      <c r="AK6" s="56"/>
      <c r="AL6" s="67"/>
      <c r="AM6" s="63"/>
      <c r="AN6" s="56"/>
      <c r="AO6" s="56"/>
      <c r="AP6" s="56"/>
      <c r="AQ6" s="57"/>
      <c r="AR6" s="70"/>
      <c r="AS6" s="113">
        <f t="shared" si="2"/>
        <v>6</v>
      </c>
      <c r="AT6" s="118">
        <f t="shared" si="3"/>
        <v>22</v>
      </c>
      <c r="AV6" s="120" t="str">
        <f t="shared" si="4"/>
        <v>3 WEB 宿題のためにインターネットを使うことがある</v>
      </c>
      <c r="AW6" s="113">
        <f t="shared" si="0"/>
        <v>6</v>
      </c>
      <c r="AX6" s="118">
        <f t="shared" si="1"/>
        <v>22</v>
      </c>
    </row>
    <row r="7" spans="1:50" ht="12.75">
      <c r="A7" s="30">
        <v>4</v>
      </c>
      <c r="B7" s="28" t="s">
        <v>61</v>
      </c>
      <c r="C7" s="29" t="s">
        <v>41</v>
      </c>
      <c r="D7" s="55"/>
      <c r="E7" s="56"/>
      <c r="F7" s="56"/>
      <c r="G7" s="56"/>
      <c r="H7" s="67"/>
      <c r="I7" s="63"/>
      <c r="J7" s="56"/>
      <c r="K7" s="56"/>
      <c r="L7" s="56"/>
      <c r="M7" s="57"/>
      <c r="N7" s="55"/>
      <c r="O7" s="56"/>
      <c r="P7" s="56"/>
      <c r="Q7" s="56"/>
      <c r="R7" s="67"/>
      <c r="S7" s="63"/>
      <c r="T7" s="56"/>
      <c r="U7" s="56"/>
      <c r="V7" s="56"/>
      <c r="W7" s="57"/>
      <c r="X7" s="55"/>
      <c r="Y7" s="56"/>
      <c r="Z7" s="56"/>
      <c r="AA7" s="56"/>
      <c r="AB7" s="67"/>
      <c r="AC7" s="63"/>
      <c r="AD7" s="56"/>
      <c r="AE7" s="56"/>
      <c r="AF7" s="56"/>
      <c r="AG7" s="57"/>
      <c r="AH7" s="55"/>
      <c r="AI7" s="56"/>
      <c r="AJ7" s="56"/>
      <c r="AK7" s="56"/>
      <c r="AL7" s="67"/>
      <c r="AM7" s="63"/>
      <c r="AN7" s="56"/>
      <c r="AO7" s="56"/>
      <c r="AP7" s="56"/>
      <c r="AQ7" s="57"/>
      <c r="AR7" s="70"/>
      <c r="AS7" s="113">
        <f t="shared" si="2"/>
        <v>0</v>
      </c>
      <c r="AT7" s="118">
        <f t="shared" si="3"/>
        <v>28</v>
      </c>
      <c r="AV7" s="120" t="str">
        <f t="shared" si="4"/>
        <v>4 WEB 掲示板に書き込みをしたことがある</v>
      </c>
      <c r="AW7" s="113">
        <f t="shared" si="0"/>
        <v>0</v>
      </c>
      <c r="AX7" s="118">
        <f t="shared" si="1"/>
        <v>28</v>
      </c>
    </row>
    <row r="8" spans="1:50" ht="12.75">
      <c r="A8" s="30">
        <v>5</v>
      </c>
      <c r="B8" s="28" t="s">
        <v>3</v>
      </c>
      <c r="C8" s="29" t="s">
        <v>7</v>
      </c>
      <c r="D8" s="55"/>
      <c r="E8" s="56"/>
      <c r="F8" s="56"/>
      <c r="G8" s="56"/>
      <c r="H8" s="67">
        <v>1</v>
      </c>
      <c r="I8" s="63">
        <v>1</v>
      </c>
      <c r="J8" s="56"/>
      <c r="K8" s="56"/>
      <c r="L8" s="56"/>
      <c r="M8" s="57"/>
      <c r="N8" s="55"/>
      <c r="O8" s="56"/>
      <c r="P8" s="56"/>
      <c r="Q8" s="56"/>
      <c r="R8" s="67"/>
      <c r="S8" s="63"/>
      <c r="T8" s="56"/>
      <c r="U8" s="56"/>
      <c r="V8" s="56"/>
      <c r="W8" s="57"/>
      <c r="X8" s="55"/>
      <c r="Y8" s="56"/>
      <c r="Z8" s="56"/>
      <c r="AA8" s="56"/>
      <c r="AB8" s="67">
        <v>1</v>
      </c>
      <c r="AC8" s="63"/>
      <c r="AD8" s="56"/>
      <c r="AE8" s="56"/>
      <c r="AF8" s="56"/>
      <c r="AG8" s="57"/>
      <c r="AH8" s="55"/>
      <c r="AI8" s="56"/>
      <c r="AJ8" s="56"/>
      <c r="AK8" s="56"/>
      <c r="AL8" s="67"/>
      <c r="AM8" s="63"/>
      <c r="AN8" s="56"/>
      <c r="AO8" s="56"/>
      <c r="AP8" s="56"/>
      <c r="AQ8" s="57"/>
      <c r="AR8" s="70"/>
      <c r="AS8" s="113">
        <f t="shared" si="2"/>
        <v>3</v>
      </c>
      <c r="AT8" s="118">
        <f t="shared" si="3"/>
        <v>25</v>
      </c>
      <c r="AV8" s="120" t="str">
        <f t="shared" si="4"/>
        <v>5 電子メール 自分のメールアドレスをもっている</v>
      </c>
      <c r="AW8" s="113">
        <f t="shared" si="0"/>
        <v>3</v>
      </c>
      <c r="AX8" s="118">
        <f t="shared" si="1"/>
        <v>25</v>
      </c>
    </row>
    <row r="9" spans="1:50" ht="12.75">
      <c r="A9" s="30">
        <v>6</v>
      </c>
      <c r="B9" s="28" t="s">
        <v>3</v>
      </c>
      <c r="C9" s="29" t="s">
        <v>8</v>
      </c>
      <c r="D9" s="55"/>
      <c r="E9" s="56"/>
      <c r="F9" s="56"/>
      <c r="G9" s="56"/>
      <c r="H9" s="67"/>
      <c r="I9" s="63"/>
      <c r="J9" s="56"/>
      <c r="K9" s="56"/>
      <c r="L9" s="56"/>
      <c r="M9" s="57"/>
      <c r="N9" s="55"/>
      <c r="O9" s="56"/>
      <c r="P9" s="56"/>
      <c r="Q9" s="56"/>
      <c r="R9" s="67"/>
      <c r="S9" s="63"/>
      <c r="T9" s="56"/>
      <c r="U9" s="56"/>
      <c r="V9" s="56"/>
      <c r="W9" s="57"/>
      <c r="X9" s="55"/>
      <c r="Y9" s="56"/>
      <c r="Z9" s="56"/>
      <c r="AA9" s="56"/>
      <c r="AB9" s="67">
        <v>1</v>
      </c>
      <c r="AC9" s="63"/>
      <c r="AD9" s="56"/>
      <c r="AE9" s="56"/>
      <c r="AF9" s="56"/>
      <c r="AG9" s="57"/>
      <c r="AH9" s="55"/>
      <c r="AI9" s="56"/>
      <c r="AJ9" s="56"/>
      <c r="AK9" s="56"/>
      <c r="AL9" s="67"/>
      <c r="AM9" s="63"/>
      <c r="AN9" s="56"/>
      <c r="AO9" s="56"/>
      <c r="AP9" s="56"/>
      <c r="AQ9" s="57"/>
      <c r="AR9" s="70"/>
      <c r="AS9" s="113">
        <f t="shared" si="2"/>
        <v>1</v>
      </c>
      <c r="AT9" s="118">
        <f t="shared" si="3"/>
        <v>27</v>
      </c>
      <c r="AV9" s="120" t="str">
        <f t="shared" si="4"/>
        <v>6 電子メール メールの内容を親は知らない</v>
      </c>
      <c r="AW9" s="113">
        <f t="shared" si="0"/>
        <v>1</v>
      </c>
      <c r="AX9" s="118">
        <f t="shared" si="1"/>
        <v>27</v>
      </c>
    </row>
    <row r="10" spans="1:50" ht="12.75">
      <c r="A10" s="30">
        <v>7</v>
      </c>
      <c r="B10" s="28" t="s">
        <v>62</v>
      </c>
      <c r="C10" s="29" t="s">
        <v>9</v>
      </c>
      <c r="D10" s="55"/>
      <c r="E10" s="56"/>
      <c r="F10" s="56"/>
      <c r="G10" s="56"/>
      <c r="H10" s="67">
        <v>1</v>
      </c>
      <c r="I10" s="63"/>
      <c r="J10" s="56"/>
      <c r="K10" s="56"/>
      <c r="L10" s="56"/>
      <c r="M10" s="57"/>
      <c r="N10" s="55"/>
      <c r="O10" s="56">
        <v>1</v>
      </c>
      <c r="P10" s="56"/>
      <c r="Q10" s="56"/>
      <c r="R10" s="67"/>
      <c r="S10" s="63"/>
      <c r="T10" s="56"/>
      <c r="U10" s="56"/>
      <c r="V10" s="56"/>
      <c r="W10" s="57"/>
      <c r="X10" s="55"/>
      <c r="Y10" s="56"/>
      <c r="Z10" s="56"/>
      <c r="AA10" s="56"/>
      <c r="AB10" s="67">
        <v>1</v>
      </c>
      <c r="AC10" s="63"/>
      <c r="AD10" s="56"/>
      <c r="AE10" s="56"/>
      <c r="AF10" s="56"/>
      <c r="AG10" s="57"/>
      <c r="AH10" s="55"/>
      <c r="AI10" s="56"/>
      <c r="AJ10" s="56"/>
      <c r="AK10" s="56"/>
      <c r="AL10" s="67"/>
      <c r="AM10" s="63"/>
      <c r="AN10" s="56"/>
      <c r="AO10" s="56"/>
      <c r="AP10" s="56"/>
      <c r="AQ10" s="57"/>
      <c r="AR10" s="70"/>
      <c r="AS10" s="113"/>
      <c r="AT10" s="118">
        <f t="shared" si="3"/>
        <v>28</v>
      </c>
      <c r="AV10" s="120" t="str">
        <f t="shared" si="4"/>
        <v>7 アプリケーション ワープロや表計算ソフトを使える</v>
      </c>
      <c r="AW10" s="113">
        <f t="shared" si="0"/>
        <v>0</v>
      </c>
      <c r="AX10" s="118">
        <f t="shared" si="1"/>
        <v>28</v>
      </c>
    </row>
    <row r="11" spans="1:50" ht="12.75">
      <c r="A11" s="30">
        <v>8</v>
      </c>
      <c r="B11" s="28" t="s">
        <v>63</v>
      </c>
      <c r="C11" s="29" t="s">
        <v>58</v>
      </c>
      <c r="D11" s="55"/>
      <c r="E11" s="56">
        <v>1</v>
      </c>
      <c r="F11" s="56">
        <v>1</v>
      </c>
      <c r="G11" s="56">
        <v>1</v>
      </c>
      <c r="H11" s="67"/>
      <c r="I11" s="63">
        <v>1</v>
      </c>
      <c r="J11" s="56"/>
      <c r="K11" s="56"/>
      <c r="L11" s="56">
        <v>1</v>
      </c>
      <c r="M11" s="57"/>
      <c r="N11" s="55"/>
      <c r="O11" s="56">
        <v>1</v>
      </c>
      <c r="P11" s="56"/>
      <c r="Q11" s="56"/>
      <c r="R11" s="67"/>
      <c r="S11" s="63"/>
      <c r="T11" s="56"/>
      <c r="U11" s="56"/>
      <c r="V11" s="56">
        <v>1</v>
      </c>
      <c r="W11" s="57">
        <v>1</v>
      </c>
      <c r="X11" s="55"/>
      <c r="Y11" s="56"/>
      <c r="Z11" s="56"/>
      <c r="AA11" s="56"/>
      <c r="AB11" s="67"/>
      <c r="AC11" s="63"/>
      <c r="AD11" s="56"/>
      <c r="AE11" s="56">
        <v>1</v>
      </c>
      <c r="AF11" s="56"/>
      <c r="AG11" s="57"/>
      <c r="AH11" s="55"/>
      <c r="AI11" s="56"/>
      <c r="AJ11" s="56"/>
      <c r="AK11" s="56"/>
      <c r="AL11" s="67"/>
      <c r="AM11" s="63"/>
      <c r="AN11" s="56"/>
      <c r="AO11" s="56"/>
      <c r="AP11" s="56"/>
      <c r="AQ11" s="57"/>
      <c r="AR11" s="70"/>
      <c r="AS11" s="113"/>
      <c r="AT11" s="118">
        <f t="shared" si="3"/>
        <v>28</v>
      </c>
      <c r="AV11" s="120" t="str">
        <f t="shared" si="4"/>
        <v>8 ゲーム パソコン・携帯でゲームをしている</v>
      </c>
      <c r="AW11" s="113">
        <f t="shared" si="0"/>
        <v>0</v>
      </c>
      <c r="AX11" s="118">
        <f t="shared" si="1"/>
        <v>28</v>
      </c>
    </row>
    <row r="12" spans="1:50" ht="12.75">
      <c r="A12" s="30">
        <v>9</v>
      </c>
      <c r="B12" s="28" t="s">
        <v>63</v>
      </c>
      <c r="C12" s="29" t="s">
        <v>10</v>
      </c>
      <c r="D12" s="55"/>
      <c r="E12" s="56"/>
      <c r="F12" s="56"/>
      <c r="G12" s="56"/>
      <c r="H12" s="67"/>
      <c r="I12" s="63"/>
      <c r="J12" s="56"/>
      <c r="K12" s="56"/>
      <c r="L12" s="56"/>
      <c r="M12" s="57"/>
      <c r="N12" s="55"/>
      <c r="O12" s="56"/>
      <c r="P12" s="56"/>
      <c r="Q12" s="56"/>
      <c r="R12" s="67"/>
      <c r="S12" s="63"/>
      <c r="T12" s="56"/>
      <c r="U12" s="56"/>
      <c r="V12" s="56"/>
      <c r="W12" s="57"/>
      <c r="X12" s="55"/>
      <c r="Y12" s="56"/>
      <c r="Z12" s="56"/>
      <c r="AA12" s="56"/>
      <c r="AB12" s="67"/>
      <c r="AC12" s="63"/>
      <c r="AD12" s="56">
        <v>1</v>
      </c>
      <c r="AE12" s="56"/>
      <c r="AF12" s="56"/>
      <c r="AG12" s="57"/>
      <c r="AH12" s="55"/>
      <c r="AI12" s="56"/>
      <c r="AJ12" s="56"/>
      <c r="AK12" s="56"/>
      <c r="AL12" s="67"/>
      <c r="AM12" s="63"/>
      <c r="AN12" s="56"/>
      <c r="AO12" s="56"/>
      <c r="AP12" s="56"/>
      <c r="AQ12" s="57"/>
      <c r="AR12" s="70"/>
      <c r="AS12" s="113">
        <f t="shared" si="2"/>
        <v>1</v>
      </c>
      <c r="AT12" s="118">
        <f t="shared" si="3"/>
        <v>27</v>
      </c>
      <c r="AV12" s="120" t="str">
        <f t="shared" si="4"/>
        <v>9 ゲーム どんなゲームをしているか親は知らない</v>
      </c>
      <c r="AW12" s="113">
        <f t="shared" si="0"/>
        <v>1</v>
      </c>
      <c r="AX12" s="118">
        <f t="shared" si="1"/>
        <v>27</v>
      </c>
    </row>
    <row r="13" spans="1:50" ht="13.5" thickBot="1">
      <c r="A13" s="33">
        <v>10</v>
      </c>
      <c r="B13" s="31" t="s">
        <v>64</v>
      </c>
      <c r="C13" s="32" t="s">
        <v>60</v>
      </c>
      <c r="D13" s="58">
        <v>1</v>
      </c>
      <c r="E13" s="59">
        <v>1</v>
      </c>
      <c r="F13" s="59">
        <v>1</v>
      </c>
      <c r="G13" s="59">
        <v>1</v>
      </c>
      <c r="H13" s="68">
        <v>1</v>
      </c>
      <c r="I13" s="64"/>
      <c r="J13" s="59">
        <v>1</v>
      </c>
      <c r="K13" s="59">
        <v>1</v>
      </c>
      <c r="L13" s="59">
        <v>1</v>
      </c>
      <c r="M13" s="60">
        <v>1</v>
      </c>
      <c r="N13" s="58"/>
      <c r="O13" s="59">
        <v>1</v>
      </c>
      <c r="P13" s="59"/>
      <c r="Q13" s="59">
        <v>1</v>
      </c>
      <c r="R13" s="68">
        <v>1</v>
      </c>
      <c r="S13" s="64"/>
      <c r="T13" s="59">
        <v>1</v>
      </c>
      <c r="U13" s="59">
        <v>1</v>
      </c>
      <c r="V13" s="59">
        <v>1</v>
      </c>
      <c r="W13" s="60"/>
      <c r="X13" s="58">
        <v>1</v>
      </c>
      <c r="Y13" s="59">
        <v>1</v>
      </c>
      <c r="Z13" s="59">
        <v>1</v>
      </c>
      <c r="AA13" s="59">
        <v>1</v>
      </c>
      <c r="AB13" s="68"/>
      <c r="AC13" s="64">
        <v>1</v>
      </c>
      <c r="AD13" s="59"/>
      <c r="AE13" s="59">
        <v>1</v>
      </c>
      <c r="AF13" s="59"/>
      <c r="AG13" s="60"/>
      <c r="AH13" s="58"/>
      <c r="AI13" s="59"/>
      <c r="AJ13" s="59"/>
      <c r="AK13" s="59"/>
      <c r="AL13" s="68"/>
      <c r="AM13" s="64"/>
      <c r="AN13" s="59"/>
      <c r="AO13" s="59"/>
      <c r="AP13" s="59"/>
      <c r="AQ13" s="60"/>
      <c r="AR13" s="71"/>
      <c r="AS13" s="114">
        <f t="shared" si="2"/>
        <v>21</v>
      </c>
      <c r="AT13" s="119">
        <f t="shared" si="3"/>
        <v>7</v>
      </c>
      <c r="AV13" s="120" t="str">
        <f t="shared" si="4"/>
        <v>10 ルール 家ではパソコン・携帯を使うときのルールがある</v>
      </c>
      <c r="AW13" s="114">
        <f t="shared" si="0"/>
        <v>21</v>
      </c>
      <c r="AX13" s="119">
        <f t="shared" si="1"/>
        <v>7</v>
      </c>
    </row>
    <row r="14" spans="1:50" ht="13.5" thickBot="1">
      <c r="A14" t="s">
        <v>16</v>
      </c>
      <c r="C14" s="12"/>
      <c r="D14" t="s">
        <v>33</v>
      </c>
      <c r="AU14" t="s">
        <v>18</v>
      </c>
      <c r="AV14" t="s">
        <v>69</v>
      </c>
      <c r="AW14" t="s">
        <v>71</v>
      </c>
      <c r="AX14" t="s">
        <v>19</v>
      </c>
    </row>
    <row r="15" spans="1:56" ht="13.5" thickBot="1">
      <c r="A15" s="34" t="s">
        <v>11</v>
      </c>
      <c r="B15" s="35" t="s">
        <v>13</v>
      </c>
      <c r="C15" s="36" t="s">
        <v>12</v>
      </c>
      <c r="D15" s="34">
        <v>1</v>
      </c>
      <c r="E15" s="37">
        <v>2</v>
      </c>
      <c r="F15" s="37">
        <v>3</v>
      </c>
      <c r="G15" s="37">
        <v>4</v>
      </c>
      <c r="H15" s="65">
        <v>5</v>
      </c>
      <c r="I15" s="61">
        <v>6</v>
      </c>
      <c r="J15" s="37">
        <v>7</v>
      </c>
      <c r="K15" s="37">
        <v>8</v>
      </c>
      <c r="L15" s="37">
        <v>9</v>
      </c>
      <c r="M15" s="38">
        <v>10</v>
      </c>
      <c r="N15" s="34">
        <v>11</v>
      </c>
      <c r="O15" s="37">
        <v>12</v>
      </c>
      <c r="P15" s="37">
        <v>13</v>
      </c>
      <c r="Q15" s="37">
        <v>14</v>
      </c>
      <c r="R15" s="65">
        <v>15</v>
      </c>
      <c r="S15" s="61">
        <v>16</v>
      </c>
      <c r="T15" s="37">
        <v>17</v>
      </c>
      <c r="U15" s="37">
        <v>18</v>
      </c>
      <c r="V15" s="37">
        <v>19</v>
      </c>
      <c r="W15" s="38">
        <v>20</v>
      </c>
      <c r="X15" s="34">
        <v>21</v>
      </c>
      <c r="Y15" s="37">
        <v>22</v>
      </c>
      <c r="Z15" s="37">
        <v>23</v>
      </c>
      <c r="AA15" s="37">
        <v>24</v>
      </c>
      <c r="AB15" s="65">
        <v>25</v>
      </c>
      <c r="AC15" s="61">
        <v>26</v>
      </c>
      <c r="AD15" s="37">
        <v>27</v>
      </c>
      <c r="AE15" s="37">
        <v>28</v>
      </c>
      <c r="AF15" s="37">
        <v>29</v>
      </c>
      <c r="AG15" s="38">
        <v>30</v>
      </c>
      <c r="AH15" s="34">
        <v>31</v>
      </c>
      <c r="AI15" s="37">
        <v>32</v>
      </c>
      <c r="AJ15" s="37">
        <v>33</v>
      </c>
      <c r="AK15" s="37">
        <v>34</v>
      </c>
      <c r="AL15" s="65">
        <v>35</v>
      </c>
      <c r="AM15" s="61">
        <v>36</v>
      </c>
      <c r="AN15" s="37">
        <v>37</v>
      </c>
      <c r="AO15" s="37">
        <v>38</v>
      </c>
      <c r="AP15" s="37">
        <v>39</v>
      </c>
      <c r="AQ15" s="38">
        <v>40</v>
      </c>
      <c r="AR15" s="39">
        <v>41</v>
      </c>
      <c r="AS15" s="39" t="s">
        <v>32</v>
      </c>
      <c r="AU15" s="130">
        <v>0</v>
      </c>
      <c r="AV15" s="131">
        <v>1</v>
      </c>
      <c r="AW15" s="131">
        <v>2</v>
      </c>
      <c r="AX15" s="132">
        <v>3</v>
      </c>
      <c r="BA15" t="s">
        <v>66</v>
      </c>
      <c r="BB15" t="s">
        <v>68</v>
      </c>
      <c r="BC15" t="s">
        <v>70</v>
      </c>
      <c r="BD15" t="s">
        <v>67</v>
      </c>
    </row>
    <row r="16" spans="1:56" ht="13.5" thickTop="1">
      <c r="A16" s="40">
        <f>'アンケート詳細'!A16</f>
        <v>1</v>
      </c>
      <c r="B16" s="41" t="str">
        <f>'アンケート詳細'!B16</f>
        <v>マナー</v>
      </c>
      <c r="C16" s="42" t="str">
        <f>'アンケート詳細'!C16</f>
        <v>インターネットの「掲示板」にうその情報を書き込んだ</v>
      </c>
      <c r="D16" s="52">
        <v>3</v>
      </c>
      <c r="E16" s="53">
        <v>3</v>
      </c>
      <c r="F16" s="53">
        <v>3</v>
      </c>
      <c r="G16" s="53">
        <v>3</v>
      </c>
      <c r="H16" s="66">
        <v>3</v>
      </c>
      <c r="I16" s="62">
        <v>3</v>
      </c>
      <c r="J16" s="53">
        <v>3</v>
      </c>
      <c r="K16" s="53">
        <v>3</v>
      </c>
      <c r="L16" s="53">
        <v>3</v>
      </c>
      <c r="M16" s="54">
        <v>3</v>
      </c>
      <c r="N16" s="52">
        <v>3</v>
      </c>
      <c r="O16" s="53">
        <v>3</v>
      </c>
      <c r="P16" s="53">
        <v>3</v>
      </c>
      <c r="Q16" s="53">
        <v>3</v>
      </c>
      <c r="R16" s="66">
        <v>3</v>
      </c>
      <c r="S16" s="62">
        <v>3</v>
      </c>
      <c r="T16" s="53">
        <v>3</v>
      </c>
      <c r="U16" s="53">
        <v>3</v>
      </c>
      <c r="V16" s="53">
        <v>3</v>
      </c>
      <c r="W16" s="54">
        <v>2</v>
      </c>
      <c r="X16" s="52">
        <v>3</v>
      </c>
      <c r="Y16" s="53">
        <v>3</v>
      </c>
      <c r="Z16" s="53">
        <v>3</v>
      </c>
      <c r="AA16" s="53">
        <v>2</v>
      </c>
      <c r="AB16" s="66">
        <v>3</v>
      </c>
      <c r="AC16" s="62">
        <v>3</v>
      </c>
      <c r="AD16" s="53">
        <v>3</v>
      </c>
      <c r="AE16" s="53">
        <v>3</v>
      </c>
      <c r="AF16" s="53"/>
      <c r="AG16" s="54"/>
      <c r="AH16" s="52"/>
      <c r="AI16" s="53"/>
      <c r="AJ16" s="53"/>
      <c r="AK16" s="53"/>
      <c r="AL16" s="66"/>
      <c r="AM16" s="62"/>
      <c r="AN16" s="53"/>
      <c r="AO16" s="53"/>
      <c r="AP16" s="53"/>
      <c r="AQ16" s="54"/>
      <c r="AR16" s="69"/>
      <c r="AS16" s="43">
        <f>AVERAGE(D16:AR16)</f>
        <v>2.9285714285714284</v>
      </c>
      <c r="AU16" s="127">
        <f aca="true" t="shared" si="5" ref="AU16:AU32">COUNTIF($D16:$AR16,AU$15)</f>
        <v>0</v>
      </c>
      <c r="AV16" s="128">
        <f aca="true" t="shared" si="6" ref="AV16:AX31">COUNTIF($D16:$AR16,AV$15)</f>
        <v>0</v>
      </c>
      <c r="AW16" s="128">
        <f t="shared" si="6"/>
        <v>2</v>
      </c>
      <c r="AX16" s="129">
        <f t="shared" si="6"/>
        <v>26</v>
      </c>
      <c r="AZ16" s="120" t="str">
        <f>$A16&amp;" "&amp;$B16&amp;" "&amp;$C16</f>
        <v>1 マナー インターネットの「掲示板」にうその情報を書き込んだ</v>
      </c>
      <c r="BA16">
        <f>AU16</f>
        <v>0</v>
      </c>
      <c r="BB16">
        <f>AV16</f>
        <v>0</v>
      </c>
      <c r="BC16">
        <f>AW16</f>
        <v>2</v>
      </c>
      <c r="BD16">
        <f>AX16</f>
        <v>26</v>
      </c>
    </row>
    <row r="17" spans="1:56" ht="12.75">
      <c r="A17" s="44">
        <f>'アンケート詳細'!A17</f>
        <v>2</v>
      </c>
      <c r="B17" s="45" t="str">
        <f>'アンケート詳細'!B17</f>
        <v>マナー</v>
      </c>
      <c r="C17" s="46" t="str">
        <f>'アンケート詳細'!C17</f>
        <v>自分のコンピュータがウイルスにかかっているのを知らずにメールを送った</v>
      </c>
      <c r="D17" s="55">
        <v>3</v>
      </c>
      <c r="E17" s="56">
        <v>3</v>
      </c>
      <c r="F17" s="56">
        <v>3</v>
      </c>
      <c r="G17" s="56">
        <v>3</v>
      </c>
      <c r="H17" s="67">
        <v>3</v>
      </c>
      <c r="I17" s="63">
        <v>1</v>
      </c>
      <c r="J17" s="56">
        <v>3</v>
      </c>
      <c r="K17" s="56">
        <v>0</v>
      </c>
      <c r="L17" s="56">
        <v>2</v>
      </c>
      <c r="M17" s="57">
        <v>2</v>
      </c>
      <c r="N17" s="55">
        <v>2</v>
      </c>
      <c r="O17" s="56">
        <v>3</v>
      </c>
      <c r="P17" s="56">
        <v>3</v>
      </c>
      <c r="Q17" s="56">
        <v>3</v>
      </c>
      <c r="R17" s="67">
        <v>1</v>
      </c>
      <c r="S17" s="63">
        <v>3</v>
      </c>
      <c r="T17" s="56">
        <v>2</v>
      </c>
      <c r="U17" s="56">
        <v>3</v>
      </c>
      <c r="V17" s="56">
        <v>3</v>
      </c>
      <c r="W17" s="57">
        <v>2</v>
      </c>
      <c r="X17" s="55">
        <v>2</v>
      </c>
      <c r="Y17" s="56">
        <v>2</v>
      </c>
      <c r="Z17" s="56">
        <v>2</v>
      </c>
      <c r="AA17" s="56">
        <v>2</v>
      </c>
      <c r="AB17" s="67">
        <v>2</v>
      </c>
      <c r="AC17" s="63">
        <v>2</v>
      </c>
      <c r="AD17" s="56">
        <v>3</v>
      </c>
      <c r="AE17" s="56">
        <v>3</v>
      </c>
      <c r="AF17" s="56"/>
      <c r="AG17" s="57"/>
      <c r="AH17" s="55"/>
      <c r="AI17" s="56"/>
      <c r="AJ17" s="56"/>
      <c r="AK17" s="56"/>
      <c r="AL17" s="67"/>
      <c r="AM17" s="63"/>
      <c r="AN17" s="56"/>
      <c r="AO17" s="56"/>
      <c r="AP17" s="56"/>
      <c r="AQ17" s="57"/>
      <c r="AR17" s="70"/>
      <c r="AS17" s="47">
        <f aca="true" t="shared" si="7" ref="AS17:AS32">AVERAGE(D17:AR17)</f>
        <v>2.357142857142857</v>
      </c>
      <c r="AU17" s="122">
        <f t="shared" si="5"/>
        <v>1</v>
      </c>
      <c r="AV17" s="121">
        <f t="shared" si="6"/>
        <v>2</v>
      </c>
      <c r="AW17" s="121">
        <f t="shared" si="6"/>
        <v>11</v>
      </c>
      <c r="AX17" s="123">
        <f t="shared" si="6"/>
        <v>14</v>
      </c>
      <c r="AZ17" s="120" t="str">
        <f aca="true" t="shared" si="8" ref="AZ17:AZ32">A17&amp;" "&amp;B17&amp;" "&amp;C17</f>
        <v>2 マナー 自分のコンピュータがウイルスにかかっているのを知らずにメールを送った</v>
      </c>
      <c r="BA17">
        <f aca="true" t="shared" si="9" ref="BA17:BA32">AU17</f>
        <v>1</v>
      </c>
      <c r="BB17">
        <f aca="true" t="shared" si="10" ref="BB17:BB32">AV17</f>
        <v>2</v>
      </c>
      <c r="BC17">
        <f aca="true" t="shared" si="11" ref="BC17:BC32">AW17</f>
        <v>11</v>
      </c>
      <c r="BD17">
        <f aca="true" t="shared" si="12" ref="BD17:BD32">AX17</f>
        <v>14</v>
      </c>
    </row>
    <row r="18" spans="1:56" ht="12.75">
      <c r="A18" s="44">
        <f>'アンケート詳細'!A18</f>
        <v>3</v>
      </c>
      <c r="B18" s="45" t="str">
        <f>'アンケート詳細'!B18</f>
        <v>マナー</v>
      </c>
      <c r="C18" s="46" t="str">
        <f>'アンケート詳細'!C18</f>
        <v>自分のホームページや掲示板に友達やお店の文句を書いた</v>
      </c>
      <c r="D18" s="55">
        <v>3</v>
      </c>
      <c r="E18" s="56">
        <v>3</v>
      </c>
      <c r="F18" s="56">
        <v>3</v>
      </c>
      <c r="G18" s="56">
        <v>2</v>
      </c>
      <c r="H18" s="67">
        <v>3</v>
      </c>
      <c r="I18" s="63">
        <v>3</v>
      </c>
      <c r="J18" s="56">
        <v>3</v>
      </c>
      <c r="K18" s="56">
        <v>3</v>
      </c>
      <c r="L18" s="56">
        <v>3</v>
      </c>
      <c r="M18" s="57">
        <v>3</v>
      </c>
      <c r="N18" s="55">
        <v>3</v>
      </c>
      <c r="O18" s="56">
        <v>3</v>
      </c>
      <c r="P18" s="56">
        <v>3</v>
      </c>
      <c r="Q18" s="56">
        <v>3</v>
      </c>
      <c r="R18" s="67">
        <v>2</v>
      </c>
      <c r="S18" s="63">
        <v>3</v>
      </c>
      <c r="T18" s="56">
        <v>3</v>
      </c>
      <c r="U18" s="56">
        <v>3</v>
      </c>
      <c r="V18" s="56">
        <v>3</v>
      </c>
      <c r="W18" s="57">
        <v>3</v>
      </c>
      <c r="X18" s="55">
        <v>2</v>
      </c>
      <c r="Y18" s="56">
        <v>3</v>
      </c>
      <c r="Z18" s="56">
        <v>3</v>
      </c>
      <c r="AA18" s="56">
        <v>3</v>
      </c>
      <c r="AB18" s="67">
        <v>3</v>
      </c>
      <c r="AC18" s="63">
        <v>3</v>
      </c>
      <c r="AD18" s="56">
        <v>3</v>
      </c>
      <c r="AE18" s="56">
        <v>3</v>
      </c>
      <c r="AF18" s="56"/>
      <c r="AG18" s="57"/>
      <c r="AH18" s="55"/>
      <c r="AI18" s="56"/>
      <c r="AJ18" s="56"/>
      <c r="AK18" s="56"/>
      <c r="AL18" s="67"/>
      <c r="AM18" s="63"/>
      <c r="AN18" s="56"/>
      <c r="AO18" s="56"/>
      <c r="AP18" s="56"/>
      <c r="AQ18" s="57"/>
      <c r="AR18" s="70"/>
      <c r="AS18" s="47">
        <f t="shared" si="7"/>
        <v>2.892857142857143</v>
      </c>
      <c r="AU18" s="122">
        <f t="shared" si="5"/>
        <v>0</v>
      </c>
      <c r="AV18" s="121">
        <f t="shared" si="6"/>
        <v>0</v>
      </c>
      <c r="AW18" s="121">
        <f t="shared" si="6"/>
        <v>3</v>
      </c>
      <c r="AX18" s="123">
        <f t="shared" si="6"/>
        <v>25</v>
      </c>
      <c r="AZ18" s="120" t="str">
        <f t="shared" si="8"/>
        <v>3 マナー 自分のホームページや掲示板に友達やお店の文句を書いた</v>
      </c>
      <c r="BA18">
        <f t="shared" si="9"/>
        <v>0</v>
      </c>
      <c r="BB18">
        <f t="shared" si="10"/>
        <v>0</v>
      </c>
      <c r="BC18">
        <f t="shared" si="11"/>
        <v>3</v>
      </c>
      <c r="BD18">
        <f t="shared" si="12"/>
        <v>25</v>
      </c>
    </row>
    <row r="19" spans="1:56" ht="12.75">
      <c r="A19" s="44">
        <f>'アンケート詳細'!A19</f>
        <v>4</v>
      </c>
      <c r="B19" s="45" t="str">
        <f>'アンケート詳細'!B19</f>
        <v>マナー</v>
      </c>
      <c r="C19" s="46" t="str">
        <f>'アンケート詳細'!C19</f>
        <v>ネット対戦ゲームで自分が不利になったのでゲームをかってにやめた</v>
      </c>
      <c r="D19" s="55">
        <v>2</v>
      </c>
      <c r="E19" s="56">
        <v>3</v>
      </c>
      <c r="F19" s="56">
        <v>2</v>
      </c>
      <c r="G19" s="56">
        <v>1</v>
      </c>
      <c r="H19" s="67">
        <v>3</v>
      </c>
      <c r="I19" s="63">
        <v>2</v>
      </c>
      <c r="J19" s="56">
        <v>1</v>
      </c>
      <c r="K19" s="56">
        <v>1</v>
      </c>
      <c r="L19" s="56">
        <v>3</v>
      </c>
      <c r="M19" s="57">
        <v>3</v>
      </c>
      <c r="N19" s="55">
        <v>3</v>
      </c>
      <c r="O19" s="56">
        <v>0</v>
      </c>
      <c r="P19" s="56">
        <v>3</v>
      </c>
      <c r="Q19" s="56">
        <v>1</v>
      </c>
      <c r="R19" s="67">
        <v>0</v>
      </c>
      <c r="S19" s="63">
        <v>3</v>
      </c>
      <c r="T19" s="56">
        <v>2</v>
      </c>
      <c r="U19" s="56">
        <v>3</v>
      </c>
      <c r="V19" s="56">
        <v>3</v>
      </c>
      <c r="W19" s="57">
        <v>2</v>
      </c>
      <c r="X19" s="55">
        <v>1</v>
      </c>
      <c r="Y19" s="56">
        <v>3</v>
      </c>
      <c r="Z19" s="56">
        <v>3</v>
      </c>
      <c r="AA19" s="56">
        <v>2</v>
      </c>
      <c r="AB19" s="67">
        <v>2</v>
      </c>
      <c r="AC19" s="63">
        <v>1</v>
      </c>
      <c r="AD19" s="56">
        <v>2</v>
      </c>
      <c r="AE19" s="56">
        <v>3</v>
      </c>
      <c r="AF19" s="56"/>
      <c r="AG19" s="57"/>
      <c r="AH19" s="55"/>
      <c r="AI19" s="56"/>
      <c r="AJ19" s="56"/>
      <c r="AK19" s="56"/>
      <c r="AL19" s="67"/>
      <c r="AM19" s="63"/>
      <c r="AN19" s="56"/>
      <c r="AO19" s="56"/>
      <c r="AP19" s="56"/>
      <c r="AQ19" s="57"/>
      <c r="AR19" s="70"/>
      <c r="AS19" s="47">
        <f t="shared" si="7"/>
        <v>2.0714285714285716</v>
      </c>
      <c r="AU19" s="122">
        <f t="shared" si="5"/>
        <v>2</v>
      </c>
      <c r="AV19" s="121">
        <f t="shared" si="6"/>
        <v>6</v>
      </c>
      <c r="AW19" s="121">
        <f t="shared" si="6"/>
        <v>8</v>
      </c>
      <c r="AX19" s="123">
        <f t="shared" si="6"/>
        <v>12</v>
      </c>
      <c r="AZ19" s="120" t="str">
        <f t="shared" si="8"/>
        <v>4 マナー ネット対戦ゲームで自分が不利になったのでゲームをかってにやめた</v>
      </c>
      <c r="BA19">
        <f t="shared" si="9"/>
        <v>2</v>
      </c>
      <c r="BB19">
        <f t="shared" si="10"/>
        <v>6</v>
      </c>
      <c r="BC19">
        <f t="shared" si="11"/>
        <v>8</v>
      </c>
      <c r="BD19">
        <f t="shared" si="12"/>
        <v>12</v>
      </c>
    </row>
    <row r="20" spans="1:56" ht="12.75">
      <c r="A20" s="44">
        <f>'アンケート詳細'!A20</f>
        <v>5</v>
      </c>
      <c r="B20" s="45" t="str">
        <f>'アンケート詳細'!B20</f>
        <v>著作権</v>
      </c>
      <c r="C20" s="46" t="str">
        <f>'アンケート詳細'!C20</f>
        <v>お気に入りのCDをコピーして友達にくばった</v>
      </c>
      <c r="D20" s="55">
        <v>2</v>
      </c>
      <c r="E20" s="56">
        <v>3</v>
      </c>
      <c r="F20" s="56">
        <v>3</v>
      </c>
      <c r="G20" s="56">
        <v>2</v>
      </c>
      <c r="H20" s="67">
        <v>3</v>
      </c>
      <c r="I20" s="63">
        <v>3</v>
      </c>
      <c r="J20" s="56">
        <v>1</v>
      </c>
      <c r="K20" s="56">
        <v>1</v>
      </c>
      <c r="L20" s="56">
        <v>2</v>
      </c>
      <c r="M20" s="57">
        <v>3</v>
      </c>
      <c r="N20" s="55">
        <v>3</v>
      </c>
      <c r="O20" s="56">
        <v>3</v>
      </c>
      <c r="P20" s="56">
        <v>3</v>
      </c>
      <c r="Q20" s="56">
        <v>1</v>
      </c>
      <c r="R20" s="67">
        <v>1</v>
      </c>
      <c r="S20" s="63">
        <v>3</v>
      </c>
      <c r="T20" s="56">
        <v>1</v>
      </c>
      <c r="U20" s="56">
        <v>3</v>
      </c>
      <c r="V20" s="56">
        <v>3</v>
      </c>
      <c r="W20" s="57">
        <v>2</v>
      </c>
      <c r="X20" s="55">
        <v>2</v>
      </c>
      <c r="Y20" s="56">
        <v>3</v>
      </c>
      <c r="Z20" s="56">
        <v>3</v>
      </c>
      <c r="AA20" s="56">
        <v>3</v>
      </c>
      <c r="AB20" s="67">
        <v>1</v>
      </c>
      <c r="AC20" s="63">
        <v>2</v>
      </c>
      <c r="AD20" s="56">
        <v>3</v>
      </c>
      <c r="AE20" s="56">
        <v>3</v>
      </c>
      <c r="AF20" s="56"/>
      <c r="AG20" s="57"/>
      <c r="AH20" s="55"/>
      <c r="AI20" s="56"/>
      <c r="AJ20" s="56"/>
      <c r="AK20" s="56"/>
      <c r="AL20" s="67"/>
      <c r="AM20" s="63"/>
      <c r="AN20" s="56"/>
      <c r="AO20" s="56"/>
      <c r="AP20" s="56"/>
      <c r="AQ20" s="57"/>
      <c r="AR20" s="70"/>
      <c r="AS20" s="47">
        <f t="shared" si="7"/>
        <v>2.357142857142857</v>
      </c>
      <c r="AU20" s="122">
        <f t="shared" si="5"/>
        <v>0</v>
      </c>
      <c r="AV20" s="121">
        <f t="shared" si="6"/>
        <v>6</v>
      </c>
      <c r="AW20" s="121">
        <f t="shared" si="6"/>
        <v>6</v>
      </c>
      <c r="AX20" s="123">
        <f t="shared" si="6"/>
        <v>16</v>
      </c>
      <c r="AZ20" s="120" t="str">
        <f t="shared" si="8"/>
        <v>5 著作権 お気に入りのCDをコピーして友達にくばった</v>
      </c>
      <c r="BA20">
        <f t="shared" si="9"/>
        <v>0</v>
      </c>
      <c r="BB20">
        <f t="shared" si="10"/>
        <v>6</v>
      </c>
      <c r="BC20">
        <f t="shared" si="11"/>
        <v>6</v>
      </c>
      <c r="BD20">
        <f t="shared" si="12"/>
        <v>16</v>
      </c>
    </row>
    <row r="21" spans="1:56" ht="12.75">
      <c r="A21" s="44">
        <f>'アンケート詳細'!A21</f>
        <v>6</v>
      </c>
      <c r="B21" s="45" t="str">
        <f>'アンケート詳細'!B21</f>
        <v>著作権</v>
      </c>
      <c r="C21" s="46" t="str">
        <f>'アンケート詳細'!C21</f>
        <v>自分のホームページにキャラクターをスキャナーで取り込んでのせた</v>
      </c>
      <c r="D21" s="55">
        <v>2</v>
      </c>
      <c r="E21" s="56">
        <v>1</v>
      </c>
      <c r="F21" s="56">
        <v>1</v>
      </c>
      <c r="G21" s="56">
        <v>1</v>
      </c>
      <c r="H21" s="67">
        <v>3</v>
      </c>
      <c r="I21" s="63">
        <v>2</v>
      </c>
      <c r="J21" s="56">
        <v>0</v>
      </c>
      <c r="K21" s="56">
        <v>1</v>
      </c>
      <c r="L21" s="56">
        <v>2</v>
      </c>
      <c r="M21" s="57">
        <v>3</v>
      </c>
      <c r="N21" s="55">
        <v>1</v>
      </c>
      <c r="O21" s="56">
        <v>0</v>
      </c>
      <c r="P21" s="56">
        <v>2</v>
      </c>
      <c r="Q21" s="56">
        <v>1</v>
      </c>
      <c r="R21" s="67">
        <v>1</v>
      </c>
      <c r="S21" s="63">
        <v>3</v>
      </c>
      <c r="T21" s="56">
        <v>2</v>
      </c>
      <c r="U21" s="56">
        <v>1</v>
      </c>
      <c r="V21" s="56">
        <v>3</v>
      </c>
      <c r="W21" s="57">
        <v>1</v>
      </c>
      <c r="X21" s="55">
        <v>1</v>
      </c>
      <c r="Y21" s="56">
        <v>3</v>
      </c>
      <c r="Z21" s="56">
        <v>3</v>
      </c>
      <c r="AA21" s="56">
        <v>1</v>
      </c>
      <c r="AB21" s="67">
        <v>2</v>
      </c>
      <c r="AC21" s="63">
        <v>1</v>
      </c>
      <c r="AD21" s="56">
        <v>3</v>
      </c>
      <c r="AE21" s="56">
        <v>3</v>
      </c>
      <c r="AF21" s="56"/>
      <c r="AG21" s="57"/>
      <c r="AH21" s="55"/>
      <c r="AI21" s="56"/>
      <c r="AJ21" s="56"/>
      <c r="AK21" s="56"/>
      <c r="AL21" s="67"/>
      <c r="AM21" s="63"/>
      <c r="AN21" s="56"/>
      <c r="AO21" s="56"/>
      <c r="AP21" s="56"/>
      <c r="AQ21" s="57"/>
      <c r="AR21" s="70"/>
      <c r="AS21" s="47">
        <f t="shared" si="7"/>
        <v>1.7142857142857142</v>
      </c>
      <c r="AU21" s="122">
        <f t="shared" si="5"/>
        <v>2</v>
      </c>
      <c r="AV21" s="121">
        <f t="shared" si="6"/>
        <v>12</v>
      </c>
      <c r="AW21" s="121">
        <f t="shared" si="6"/>
        <v>6</v>
      </c>
      <c r="AX21" s="123">
        <f t="shared" si="6"/>
        <v>8</v>
      </c>
      <c r="AZ21" s="120" t="str">
        <f t="shared" si="8"/>
        <v>6 著作権 自分のホームページにキャラクターをスキャナーで取り込んでのせた</v>
      </c>
      <c r="BA21">
        <f t="shared" si="9"/>
        <v>2</v>
      </c>
      <c r="BB21">
        <f t="shared" si="10"/>
        <v>12</v>
      </c>
      <c r="BC21">
        <f t="shared" si="11"/>
        <v>6</v>
      </c>
      <c r="BD21">
        <f t="shared" si="12"/>
        <v>8</v>
      </c>
    </row>
    <row r="22" spans="1:56" ht="12.75">
      <c r="A22" s="44">
        <f>'アンケート詳細'!A22</f>
        <v>7</v>
      </c>
      <c r="B22" s="45" t="str">
        <f>'アンケート詳細'!B22</f>
        <v>著作権</v>
      </c>
      <c r="C22" s="46" t="str">
        <f>'アンケート詳細'!C22</f>
        <v>友達の顔写真をかってにホームページにのせた</v>
      </c>
      <c r="D22" s="55">
        <v>3</v>
      </c>
      <c r="E22" s="56">
        <v>3</v>
      </c>
      <c r="F22" s="56">
        <v>3</v>
      </c>
      <c r="G22" s="56">
        <v>3</v>
      </c>
      <c r="H22" s="67">
        <v>3</v>
      </c>
      <c r="I22" s="63">
        <v>3</v>
      </c>
      <c r="J22" s="56">
        <v>2</v>
      </c>
      <c r="K22" s="56">
        <v>3</v>
      </c>
      <c r="L22" s="56">
        <v>3</v>
      </c>
      <c r="M22" s="57">
        <v>3</v>
      </c>
      <c r="N22" s="55">
        <v>3</v>
      </c>
      <c r="O22" s="56">
        <v>3</v>
      </c>
      <c r="P22" s="56">
        <v>3</v>
      </c>
      <c r="Q22" s="56">
        <v>3</v>
      </c>
      <c r="R22" s="67">
        <v>3</v>
      </c>
      <c r="S22" s="63">
        <v>3</v>
      </c>
      <c r="T22" s="56">
        <v>3</v>
      </c>
      <c r="U22" s="56">
        <v>3</v>
      </c>
      <c r="V22" s="56">
        <v>3</v>
      </c>
      <c r="W22" s="57">
        <v>3</v>
      </c>
      <c r="X22" s="55">
        <v>3</v>
      </c>
      <c r="Y22" s="56">
        <v>3</v>
      </c>
      <c r="Z22" s="56">
        <v>3</v>
      </c>
      <c r="AA22" s="56">
        <v>3</v>
      </c>
      <c r="AB22" s="67">
        <v>3</v>
      </c>
      <c r="AC22" s="63">
        <v>3</v>
      </c>
      <c r="AD22" s="56">
        <v>3</v>
      </c>
      <c r="AE22" s="56">
        <v>3</v>
      </c>
      <c r="AF22" s="56"/>
      <c r="AG22" s="57"/>
      <c r="AH22" s="55"/>
      <c r="AI22" s="56"/>
      <c r="AJ22" s="56"/>
      <c r="AK22" s="56"/>
      <c r="AL22" s="67"/>
      <c r="AM22" s="63"/>
      <c r="AN22" s="56"/>
      <c r="AO22" s="56"/>
      <c r="AP22" s="56"/>
      <c r="AQ22" s="57"/>
      <c r="AR22" s="70"/>
      <c r="AS22" s="47">
        <f t="shared" si="7"/>
        <v>2.9642857142857144</v>
      </c>
      <c r="AU22" s="122">
        <f t="shared" si="5"/>
        <v>0</v>
      </c>
      <c r="AV22" s="121">
        <f t="shared" si="6"/>
        <v>0</v>
      </c>
      <c r="AW22" s="121">
        <f t="shared" si="6"/>
        <v>1</v>
      </c>
      <c r="AX22" s="123">
        <f t="shared" si="6"/>
        <v>27</v>
      </c>
      <c r="AZ22" s="120" t="str">
        <f t="shared" si="8"/>
        <v>7 著作権 友達の顔写真をかってにホームページにのせた</v>
      </c>
      <c r="BA22">
        <f t="shared" si="9"/>
        <v>0</v>
      </c>
      <c r="BB22">
        <f t="shared" si="10"/>
        <v>0</v>
      </c>
      <c r="BC22">
        <f t="shared" si="11"/>
        <v>1</v>
      </c>
      <c r="BD22">
        <f t="shared" si="12"/>
        <v>27</v>
      </c>
    </row>
    <row r="23" spans="1:56" ht="12.75">
      <c r="A23" s="44">
        <f>'アンケート詳細'!A23</f>
        <v>8</v>
      </c>
      <c r="B23" s="45" t="str">
        <f>'アンケート詳細'!B23</f>
        <v>個人情報</v>
      </c>
      <c r="C23" s="46" t="str">
        <f>'アンケート詳細'!C23</f>
        <v>けん賞のページに自分の住所、氏名などを書き込んだ</v>
      </c>
      <c r="D23" s="55">
        <v>3</v>
      </c>
      <c r="E23" s="56">
        <v>3</v>
      </c>
      <c r="F23" s="56">
        <v>3</v>
      </c>
      <c r="G23" s="56">
        <v>3</v>
      </c>
      <c r="H23" s="67">
        <v>3</v>
      </c>
      <c r="I23" s="63">
        <v>3</v>
      </c>
      <c r="J23" s="56">
        <v>2</v>
      </c>
      <c r="K23" s="56">
        <v>3</v>
      </c>
      <c r="L23" s="56">
        <v>3</v>
      </c>
      <c r="M23" s="57">
        <v>3</v>
      </c>
      <c r="N23" s="55">
        <v>3</v>
      </c>
      <c r="O23" s="56">
        <v>3</v>
      </c>
      <c r="P23" s="56">
        <v>3</v>
      </c>
      <c r="Q23" s="56">
        <v>3</v>
      </c>
      <c r="R23" s="67">
        <v>2</v>
      </c>
      <c r="S23" s="63">
        <v>3</v>
      </c>
      <c r="T23" s="56">
        <v>3</v>
      </c>
      <c r="U23" s="56">
        <v>3</v>
      </c>
      <c r="V23" s="56">
        <v>3</v>
      </c>
      <c r="W23" s="57">
        <v>3</v>
      </c>
      <c r="X23" s="55">
        <v>2</v>
      </c>
      <c r="Y23" s="56">
        <v>3</v>
      </c>
      <c r="Z23" s="56">
        <v>3</v>
      </c>
      <c r="AA23" s="56">
        <v>2</v>
      </c>
      <c r="AB23" s="67">
        <v>2</v>
      </c>
      <c r="AC23" s="63">
        <v>2</v>
      </c>
      <c r="AD23" s="56">
        <v>3</v>
      </c>
      <c r="AE23" s="56">
        <v>3</v>
      </c>
      <c r="AF23" s="56"/>
      <c r="AG23" s="57"/>
      <c r="AH23" s="55"/>
      <c r="AI23" s="56"/>
      <c r="AJ23" s="56"/>
      <c r="AK23" s="56"/>
      <c r="AL23" s="67"/>
      <c r="AM23" s="63"/>
      <c r="AN23" s="56"/>
      <c r="AO23" s="56"/>
      <c r="AP23" s="56"/>
      <c r="AQ23" s="57"/>
      <c r="AR23" s="70"/>
      <c r="AS23" s="47">
        <f t="shared" si="7"/>
        <v>2.7857142857142856</v>
      </c>
      <c r="AU23" s="122">
        <f t="shared" si="5"/>
        <v>0</v>
      </c>
      <c r="AV23" s="121">
        <f t="shared" si="6"/>
        <v>0</v>
      </c>
      <c r="AW23" s="121">
        <f t="shared" si="6"/>
        <v>6</v>
      </c>
      <c r="AX23" s="123">
        <f t="shared" si="6"/>
        <v>22</v>
      </c>
      <c r="AZ23" s="120" t="str">
        <f t="shared" si="8"/>
        <v>8 個人情報 けん賞のページに自分の住所、氏名などを書き込んだ</v>
      </c>
      <c r="BA23">
        <f t="shared" si="9"/>
        <v>0</v>
      </c>
      <c r="BB23">
        <f t="shared" si="10"/>
        <v>0</v>
      </c>
      <c r="BC23">
        <f t="shared" si="11"/>
        <v>6</v>
      </c>
      <c r="BD23">
        <f t="shared" si="12"/>
        <v>22</v>
      </c>
    </row>
    <row r="24" spans="1:56" ht="12.75">
      <c r="A24" s="44">
        <f>'アンケート詳細'!A24</f>
        <v>9</v>
      </c>
      <c r="B24" s="45" t="str">
        <f>'アンケート詳細'!B24</f>
        <v>個人情報</v>
      </c>
      <c r="C24" s="46" t="str">
        <f>'アンケート詳細'!C24</f>
        <v>掲示板に友達の住所、氏名などを書き込んだ</v>
      </c>
      <c r="D24" s="55">
        <v>3</v>
      </c>
      <c r="E24" s="56">
        <v>3</v>
      </c>
      <c r="F24" s="56">
        <v>3</v>
      </c>
      <c r="G24" s="56">
        <v>3</v>
      </c>
      <c r="H24" s="67">
        <v>3</v>
      </c>
      <c r="I24" s="63">
        <v>3</v>
      </c>
      <c r="J24" s="56">
        <v>3</v>
      </c>
      <c r="K24" s="56">
        <v>3</v>
      </c>
      <c r="L24" s="56">
        <v>3</v>
      </c>
      <c r="M24" s="57">
        <v>3</v>
      </c>
      <c r="N24" s="55">
        <v>3</v>
      </c>
      <c r="O24" s="56">
        <v>3</v>
      </c>
      <c r="P24" s="56">
        <v>3</v>
      </c>
      <c r="Q24" s="56">
        <v>3</v>
      </c>
      <c r="R24" s="67">
        <v>3</v>
      </c>
      <c r="S24" s="63">
        <v>3</v>
      </c>
      <c r="T24" s="56">
        <v>3</v>
      </c>
      <c r="U24" s="56">
        <v>3</v>
      </c>
      <c r="V24" s="56">
        <v>3</v>
      </c>
      <c r="W24" s="57">
        <v>3</v>
      </c>
      <c r="X24" s="55">
        <v>3</v>
      </c>
      <c r="Y24" s="56">
        <v>3</v>
      </c>
      <c r="Z24" s="56">
        <v>3</v>
      </c>
      <c r="AA24" s="56">
        <v>3</v>
      </c>
      <c r="AB24" s="67">
        <v>3</v>
      </c>
      <c r="AC24" s="63">
        <v>3</v>
      </c>
      <c r="AD24" s="56">
        <v>3</v>
      </c>
      <c r="AE24" s="56">
        <v>3</v>
      </c>
      <c r="AF24" s="56"/>
      <c r="AG24" s="57"/>
      <c r="AH24" s="55"/>
      <c r="AI24" s="56"/>
      <c r="AJ24" s="56"/>
      <c r="AK24" s="56"/>
      <c r="AL24" s="67"/>
      <c r="AM24" s="63"/>
      <c r="AN24" s="56"/>
      <c r="AO24" s="56"/>
      <c r="AP24" s="56"/>
      <c r="AQ24" s="57"/>
      <c r="AR24" s="70"/>
      <c r="AS24" s="47">
        <f t="shared" si="7"/>
        <v>3</v>
      </c>
      <c r="AU24" s="122">
        <f t="shared" si="5"/>
        <v>0</v>
      </c>
      <c r="AV24" s="121">
        <f t="shared" si="6"/>
        <v>0</v>
      </c>
      <c r="AW24" s="121">
        <f t="shared" si="6"/>
        <v>0</v>
      </c>
      <c r="AX24" s="123">
        <f t="shared" si="6"/>
        <v>28</v>
      </c>
      <c r="AZ24" s="120" t="str">
        <f t="shared" si="8"/>
        <v>9 個人情報 掲示板に友達の住所、氏名などを書き込んだ</v>
      </c>
      <c r="BA24">
        <f t="shared" si="9"/>
        <v>0</v>
      </c>
      <c r="BB24">
        <f t="shared" si="10"/>
        <v>0</v>
      </c>
      <c r="BC24">
        <f t="shared" si="11"/>
        <v>0</v>
      </c>
      <c r="BD24">
        <f t="shared" si="12"/>
        <v>28</v>
      </c>
    </row>
    <row r="25" spans="1:56" ht="12.75">
      <c r="A25" s="44">
        <f>'アンケート詳細'!A25</f>
        <v>10</v>
      </c>
      <c r="B25" s="45" t="str">
        <f>'アンケート詳細'!B25</f>
        <v>不正アクセス</v>
      </c>
      <c r="C25" s="46" t="str">
        <f>'アンケート詳細'!C25</f>
        <v>友達の作品をかってに作り変えた</v>
      </c>
      <c r="D25" s="55">
        <v>3</v>
      </c>
      <c r="E25" s="56">
        <v>3</v>
      </c>
      <c r="F25" s="56">
        <v>3</v>
      </c>
      <c r="G25" s="56">
        <v>3</v>
      </c>
      <c r="H25" s="67">
        <v>3</v>
      </c>
      <c r="I25" s="63">
        <v>3</v>
      </c>
      <c r="J25" s="56">
        <v>3</v>
      </c>
      <c r="K25" s="56">
        <v>3</v>
      </c>
      <c r="L25" s="56">
        <v>3</v>
      </c>
      <c r="M25" s="57">
        <v>3</v>
      </c>
      <c r="N25" s="55">
        <v>2</v>
      </c>
      <c r="O25" s="56">
        <v>3</v>
      </c>
      <c r="P25" s="56">
        <v>3</v>
      </c>
      <c r="Q25" s="56">
        <v>3</v>
      </c>
      <c r="R25" s="67">
        <v>3</v>
      </c>
      <c r="S25" s="63">
        <v>3</v>
      </c>
      <c r="T25" s="56">
        <v>3</v>
      </c>
      <c r="U25" s="56">
        <v>3</v>
      </c>
      <c r="V25" s="56">
        <v>3</v>
      </c>
      <c r="W25" s="57">
        <v>3</v>
      </c>
      <c r="X25" s="55">
        <v>2</v>
      </c>
      <c r="Y25" s="56">
        <v>3</v>
      </c>
      <c r="Z25" s="56">
        <v>3</v>
      </c>
      <c r="AA25" s="56">
        <v>3</v>
      </c>
      <c r="AB25" s="67">
        <v>3</v>
      </c>
      <c r="AC25" s="63">
        <v>3</v>
      </c>
      <c r="AD25" s="56">
        <v>3</v>
      </c>
      <c r="AE25" s="56">
        <v>3</v>
      </c>
      <c r="AF25" s="56"/>
      <c r="AG25" s="57"/>
      <c r="AH25" s="55"/>
      <c r="AI25" s="56"/>
      <c r="AJ25" s="56"/>
      <c r="AK25" s="56"/>
      <c r="AL25" s="67"/>
      <c r="AM25" s="63"/>
      <c r="AN25" s="56"/>
      <c r="AO25" s="56"/>
      <c r="AP25" s="56"/>
      <c r="AQ25" s="57"/>
      <c r="AR25" s="70"/>
      <c r="AS25" s="47">
        <f t="shared" si="7"/>
        <v>2.9285714285714284</v>
      </c>
      <c r="AU25" s="122">
        <f t="shared" si="5"/>
        <v>0</v>
      </c>
      <c r="AV25" s="121">
        <f t="shared" si="6"/>
        <v>0</v>
      </c>
      <c r="AW25" s="121">
        <f>COUNTIF($D25:$AR25,AW$15)</f>
        <v>2</v>
      </c>
      <c r="AX25" s="123">
        <f t="shared" si="6"/>
        <v>26</v>
      </c>
      <c r="AZ25" s="120" t="str">
        <f t="shared" si="8"/>
        <v>10 不正アクセス 友達の作品をかってに作り変えた</v>
      </c>
      <c r="BA25">
        <f t="shared" si="9"/>
        <v>0</v>
      </c>
      <c r="BB25">
        <f t="shared" si="10"/>
        <v>0</v>
      </c>
      <c r="BC25">
        <f t="shared" si="11"/>
        <v>2</v>
      </c>
      <c r="BD25">
        <f t="shared" si="12"/>
        <v>26</v>
      </c>
    </row>
    <row r="26" spans="1:56" ht="12.75">
      <c r="A26" s="44">
        <f>'アンケート詳細'!A26</f>
        <v>11</v>
      </c>
      <c r="B26" s="45" t="str">
        <f>'アンケート詳細'!B26</f>
        <v>不正アクセス</v>
      </c>
      <c r="C26" s="46" t="str">
        <f>'アンケート詳細'!C26</f>
        <v>他人の名前で掲示板に書き込みをした</v>
      </c>
      <c r="D26" s="55">
        <v>3</v>
      </c>
      <c r="E26" s="56">
        <v>3</v>
      </c>
      <c r="F26" s="56">
        <v>3</v>
      </c>
      <c r="G26" s="56">
        <v>3</v>
      </c>
      <c r="H26" s="67">
        <v>3</v>
      </c>
      <c r="I26" s="63">
        <v>3</v>
      </c>
      <c r="J26" s="56">
        <v>3</v>
      </c>
      <c r="K26" s="56">
        <v>3</v>
      </c>
      <c r="L26" s="56">
        <v>3</v>
      </c>
      <c r="M26" s="57">
        <v>3</v>
      </c>
      <c r="N26" s="55">
        <v>3</v>
      </c>
      <c r="O26" s="56">
        <v>3</v>
      </c>
      <c r="P26" s="56">
        <v>3</v>
      </c>
      <c r="Q26" s="56">
        <v>3</v>
      </c>
      <c r="R26" s="67">
        <v>2</v>
      </c>
      <c r="S26" s="63">
        <v>3</v>
      </c>
      <c r="T26" s="56">
        <v>3</v>
      </c>
      <c r="U26" s="56">
        <v>3</v>
      </c>
      <c r="V26" s="56">
        <v>3</v>
      </c>
      <c r="W26" s="57">
        <v>3</v>
      </c>
      <c r="X26" s="55">
        <v>3</v>
      </c>
      <c r="Y26" s="56">
        <v>3</v>
      </c>
      <c r="Z26" s="56">
        <v>3</v>
      </c>
      <c r="AA26" s="56">
        <v>3</v>
      </c>
      <c r="AB26" s="67">
        <v>3</v>
      </c>
      <c r="AC26" s="63">
        <v>2</v>
      </c>
      <c r="AD26" s="56">
        <v>3</v>
      </c>
      <c r="AE26" s="56">
        <v>3</v>
      </c>
      <c r="AF26" s="56"/>
      <c r="AG26" s="57"/>
      <c r="AH26" s="55"/>
      <c r="AI26" s="56"/>
      <c r="AJ26" s="56"/>
      <c r="AK26" s="56"/>
      <c r="AL26" s="67"/>
      <c r="AM26" s="63"/>
      <c r="AN26" s="56"/>
      <c r="AO26" s="56"/>
      <c r="AP26" s="56"/>
      <c r="AQ26" s="57"/>
      <c r="AR26" s="70"/>
      <c r="AS26" s="47">
        <f t="shared" si="7"/>
        <v>2.9285714285714284</v>
      </c>
      <c r="AU26" s="122">
        <f t="shared" si="5"/>
        <v>0</v>
      </c>
      <c r="AV26" s="121">
        <f t="shared" si="6"/>
        <v>0</v>
      </c>
      <c r="AW26" s="121">
        <f t="shared" si="6"/>
        <v>2</v>
      </c>
      <c r="AX26" s="123">
        <f t="shared" si="6"/>
        <v>26</v>
      </c>
      <c r="AZ26" s="120" t="str">
        <f t="shared" si="8"/>
        <v>11 不正アクセス 他人の名前で掲示板に書き込みをした</v>
      </c>
      <c r="BA26">
        <f t="shared" si="9"/>
        <v>0</v>
      </c>
      <c r="BB26">
        <f t="shared" si="10"/>
        <v>0</v>
      </c>
      <c r="BC26">
        <f t="shared" si="11"/>
        <v>2</v>
      </c>
      <c r="BD26">
        <f t="shared" si="12"/>
        <v>26</v>
      </c>
    </row>
    <row r="27" spans="1:56" ht="12.75">
      <c r="A27" s="44">
        <f>'アンケート詳細'!A27</f>
        <v>12</v>
      </c>
      <c r="B27" s="45" t="str">
        <f>'アンケート詳細'!B27</f>
        <v>有害情報</v>
      </c>
      <c r="C27" s="46" t="str">
        <f>'アンケート詳細'!C27</f>
        <v>おもしろそうなので、とりあえずクリックしてみた</v>
      </c>
      <c r="D27" s="55">
        <v>2</v>
      </c>
      <c r="E27" s="56">
        <v>3</v>
      </c>
      <c r="F27" s="56">
        <v>3</v>
      </c>
      <c r="G27" s="56">
        <v>3</v>
      </c>
      <c r="H27" s="67">
        <v>3</v>
      </c>
      <c r="I27" s="63">
        <v>3</v>
      </c>
      <c r="J27" s="56">
        <v>2</v>
      </c>
      <c r="K27" s="56">
        <v>2</v>
      </c>
      <c r="L27" s="56">
        <v>3</v>
      </c>
      <c r="M27" s="57">
        <v>3</v>
      </c>
      <c r="N27" s="55">
        <v>2</v>
      </c>
      <c r="O27" s="56">
        <v>0</v>
      </c>
      <c r="P27" s="56">
        <v>3</v>
      </c>
      <c r="Q27" s="56">
        <v>3</v>
      </c>
      <c r="R27" s="67">
        <v>1</v>
      </c>
      <c r="S27" s="63">
        <v>3</v>
      </c>
      <c r="T27" s="56">
        <v>3</v>
      </c>
      <c r="U27" s="56">
        <v>3</v>
      </c>
      <c r="V27" s="56">
        <v>3</v>
      </c>
      <c r="W27" s="57">
        <v>3</v>
      </c>
      <c r="X27" s="55">
        <v>2</v>
      </c>
      <c r="Y27" s="56">
        <v>3</v>
      </c>
      <c r="Z27" s="56">
        <v>3</v>
      </c>
      <c r="AA27" s="56">
        <v>2</v>
      </c>
      <c r="AB27" s="67">
        <v>2</v>
      </c>
      <c r="AC27" s="63">
        <v>3</v>
      </c>
      <c r="AD27" s="56">
        <v>3</v>
      </c>
      <c r="AE27" s="56">
        <v>3</v>
      </c>
      <c r="AF27" s="56"/>
      <c r="AG27" s="57"/>
      <c r="AH27" s="55"/>
      <c r="AI27" s="56"/>
      <c r="AJ27" s="56"/>
      <c r="AK27" s="56"/>
      <c r="AL27" s="67"/>
      <c r="AM27" s="63"/>
      <c r="AN27" s="56"/>
      <c r="AO27" s="56"/>
      <c r="AP27" s="56"/>
      <c r="AQ27" s="57"/>
      <c r="AR27" s="70"/>
      <c r="AS27" s="47">
        <f t="shared" si="7"/>
        <v>2.5714285714285716</v>
      </c>
      <c r="AU27" s="122">
        <f t="shared" si="5"/>
        <v>1</v>
      </c>
      <c r="AV27" s="121">
        <f t="shared" si="6"/>
        <v>1</v>
      </c>
      <c r="AW27" s="121">
        <f t="shared" si="6"/>
        <v>7</v>
      </c>
      <c r="AX27" s="123">
        <f t="shared" si="6"/>
        <v>19</v>
      </c>
      <c r="AZ27" s="120" t="str">
        <f t="shared" si="8"/>
        <v>12 有害情報 おもしろそうなので、とりあえずクリックしてみた</v>
      </c>
      <c r="BA27">
        <f t="shared" si="9"/>
        <v>1</v>
      </c>
      <c r="BB27">
        <f t="shared" si="10"/>
        <v>1</v>
      </c>
      <c r="BC27">
        <f t="shared" si="11"/>
        <v>7</v>
      </c>
      <c r="BD27">
        <f t="shared" si="12"/>
        <v>19</v>
      </c>
    </row>
    <row r="28" spans="1:56" ht="12.75">
      <c r="A28" s="44">
        <f>'アンケート詳細'!A28</f>
        <v>13</v>
      </c>
      <c r="B28" s="45" t="str">
        <f>'アンケート詳細'!B28</f>
        <v>有害情報</v>
      </c>
      <c r="C28" s="46" t="str">
        <f>'アンケート詳細'!C28</f>
        <v>不幸のメールがきたので、仕方なく３人におくった</v>
      </c>
      <c r="D28" s="55">
        <v>2</v>
      </c>
      <c r="E28" s="56">
        <v>3</v>
      </c>
      <c r="F28" s="56">
        <v>1</v>
      </c>
      <c r="G28" s="56">
        <v>2</v>
      </c>
      <c r="H28" s="67">
        <v>3</v>
      </c>
      <c r="I28" s="63">
        <v>3</v>
      </c>
      <c r="J28" s="56">
        <v>1</v>
      </c>
      <c r="K28" s="56">
        <v>3</v>
      </c>
      <c r="L28" s="56">
        <v>3</v>
      </c>
      <c r="M28" s="57">
        <v>3</v>
      </c>
      <c r="N28" s="55">
        <v>2</v>
      </c>
      <c r="O28" s="56">
        <v>3</v>
      </c>
      <c r="P28" s="56">
        <v>3</v>
      </c>
      <c r="Q28" s="56">
        <v>3</v>
      </c>
      <c r="R28" s="67">
        <v>2</v>
      </c>
      <c r="S28" s="63">
        <v>3</v>
      </c>
      <c r="T28" s="56">
        <v>3</v>
      </c>
      <c r="U28" s="56">
        <v>3</v>
      </c>
      <c r="V28" s="56">
        <v>3</v>
      </c>
      <c r="W28" s="57">
        <v>3</v>
      </c>
      <c r="X28" s="55">
        <v>3</v>
      </c>
      <c r="Y28" s="56">
        <v>3</v>
      </c>
      <c r="Z28" s="56">
        <v>3</v>
      </c>
      <c r="AA28" s="56">
        <v>2</v>
      </c>
      <c r="AB28" s="67">
        <v>3</v>
      </c>
      <c r="AC28" s="63">
        <v>2</v>
      </c>
      <c r="AD28" s="56">
        <v>3</v>
      </c>
      <c r="AE28" s="56">
        <v>3</v>
      </c>
      <c r="AF28" s="56"/>
      <c r="AG28" s="57"/>
      <c r="AH28" s="55"/>
      <c r="AI28" s="56"/>
      <c r="AJ28" s="56"/>
      <c r="AK28" s="56"/>
      <c r="AL28" s="67"/>
      <c r="AM28" s="63"/>
      <c r="AN28" s="56"/>
      <c r="AO28" s="56"/>
      <c r="AP28" s="56"/>
      <c r="AQ28" s="57"/>
      <c r="AR28" s="70"/>
      <c r="AS28" s="47">
        <f t="shared" si="7"/>
        <v>2.642857142857143</v>
      </c>
      <c r="AU28" s="122">
        <f t="shared" si="5"/>
        <v>0</v>
      </c>
      <c r="AV28" s="121">
        <f t="shared" si="6"/>
        <v>2</v>
      </c>
      <c r="AW28" s="121">
        <f t="shared" si="6"/>
        <v>6</v>
      </c>
      <c r="AX28" s="123">
        <f t="shared" si="6"/>
        <v>20</v>
      </c>
      <c r="AZ28" s="120" t="str">
        <f t="shared" si="8"/>
        <v>13 有害情報 不幸のメールがきたので、仕方なく３人におくった</v>
      </c>
      <c r="BA28">
        <f t="shared" si="9"/>
        <v>0</v>
      </c>
      <c r="BB28">
        <f t="shared" si="10"/>
        <v>2</v>
      </c>
      <c r="BC28">
        <f t="shared" si="11"/>
        <v>6</v>
      </c>
      <c r="BD28">
        <f t="shared" si="12"/>
        <v>20</v>
      </c>
    </row>
    <row r="29" spans="1:56" ht="12.75">
      <c r="A29" s="44">
        <f>'アンケート詳細'!A29</f>
        <v>14</v>
      </c>
      <c r="B29" s="45" t="str">
        <f>'アンケート詳細'!B29</f>
        <v>ネット依存</v>
      </c>
      <c r="C29" s="46" t="str">
        <f>'アンケート詳細'!C29</f>
        <v>インターネットやメールに夢中になり、夜おそくなった</v>
      </c>
      <c r="D29" s="55">
        <v>2</v>
      </c>
      <c r="E29" s="56">
        <v>3</v>
      </c>
      <c r="F29" s="56">
        <v>1</v>
      </c>
      <c r="G29" s="56">
        <v>1</v>
      </c>
      <c r="H29" s="67">
        <v>3</v>
      </c>
      <c r="I29" s="63">
        <v>1</v>
      </c>
      <c r="J29" s="56">
        <v>0</v>
      </c>
      <c r="K29" s="56">
        <v>0</v>
      </c>
      <c r="L29" s="56">
        <v>3</v>
      </c>
      <c r="M29" s="57">
        <v>3</v>
      </c>
      <c r="N29" s="55">
        <v>3</v>
      </c>
      <c r="O29" s="56">
        <v>0</v>
      </c>
      <c r="P29" s="56">
        <v>3</v>
      </c>
      <c r="Q29" s="56">
        <v>3</v>
      </c>
      <c r="R29" s="67">
        <v>1</v>
      </c>
      <c r="S29" s="63">
        <v>3</v>
      </c>
      <c r="T29" s="56">
        <v>3</v>
      </c>
      <c r="U29" s="56">
        <v>3</v>
      </c>
      <c r="V29" s="56">
        <v>3</v>
      </c>
      <c r="W29" s="57">
        <v>2</v>
      </c>
      <c r="X29" s="55">
        <v>3</v>
      </c>
      <c r="Y29" s="56">
        <v>3</v>
      </c>
      <c r="Z29" s="56">
        <v>3</v>
      </c>
      <c r="AA29" s="56">
        <v>2</v>
      </c>
      <c r="AB29" s="67">
        <v>3</v>
      </c>
      <c r="AC29" s="63">
        <v>3</v>
      </c>
      <c r="AD29" s="56">
        <v>3</v>
      </c>
      <c r="AE29" s="56">
        <v>3</v>
      </c>
      <c r="AF29" s="56"/>
      <c r="AG29" s="57"/>
      <c r="AH29" s="55"/>
      <c r="AI29" s="56"/>
      <c r="AJ29" s="56"/>
      <c r="AK29" s="56"/>
      <c r="AL29" s="67"/>
      <c r="AM29" s="63"/>
      <c r="AN29" s="56"/>
      <c r="AO29" s="56"/>
      <c r="AP29" s="56"/>
      <c r="AQ29" s="57"/>
      <c r="AR29" s="70"/>
      <c r="AS29" s="47">
        <f t="shared" si="7"/>
        <v>2.2857142857142856</v>
      </c>
      <c r="AU29" s="122">
        <f t="shared" si="5"/>
        <v>3</v>
      </c>
      <c r="AV29" s="121">
        <f t="shared" si="6"/>
        <v>4</v>
      </c>
      <c r="AW29" s="121">
        <f t="shared" si="6"/>
        <v>3</v>
      </c>
      <c r="AX29" s="123">
        <f t="shared" si="6"/>
        <v>18</v>
      </c>
      <c r="AZ29" s="120" t="str">
        <f t="shared" si="8"/>
        <v>14 ネット依存 インターネットやメールに夢中になり、夜おそくなった</v>
      </c>
      <c r="BA29">
        <f t="shared" si="9"/>
        <v>3</v>
      </c>
      <c r="BB29">
        <f t="shared" si="10"/>
        <v>4</v>
      </c>
      <c r="BC29">
        <f t="shared" si="11"/>
        <v>3</v>
      </c>
      <c r="BD29">
        <f t="shared" si="12"/>
        <v>18</v>
      </c>
    </row>
    <row r="30" spans="1:56" ht="12.75">
      <c r="A30" s="44">
        <f>'アンケート詳細'!A30</f>
        <v>15</v>
      </c>
      <c r="B30" s="45" t="str">
        <f>'アンケート詳細'!B30</f>
        <v>ネット依存</v>
      </c>
      <c r="C30" s="46" t="str">
        <f>'アンケート詳細'!C30</f>
        <v>パソコンやゲームをしていて、目がかすんだり、手や指がいたくなった</v>
      </c>
      <c r="D30" s="55">
        <v>2</v>
      </c>
      <c r="E30" s="56">
        <v>3</v>
      </c>
      <c r="F30" s="56">
        <v>1</v>
      </c>
      <c r="G30" s="56">
        <v>1</v>
      </c>
      <c r="H30" s="67">
        <v>3</v>
      </c>
      <c r="I30" s="63">
        <v>2</v>
      </c>
      <c r="J30" s="56">
        <v>0</v>
      </c>
      <c r="K30" s="56">
        <v>1</v>
      </c>
      <c r="L30" s="56">
        <v>3</v>
      </c>
      <c r="M30" s="57">
        <v>3</v>
      </c>
      <c r="N30" s="55">
        <v>3</v>
      </c>
      <c r="O30" s="56">
        <v>0</v>
      </c>
      <c r="P30" s="56">
        <v>2</v>
      </c>
      <c r="Q30" s="56">
        <v>3</v>
      </c>
      <c r="R30" s="67">
        <v>3</v>
      </c>
      <c r="S30" s="63">
        <v>3</v>
      </c>
      <c r="T30" s="56">
        <v>3</v>
      </c>
      <c r="U30" s="56">
        <v>3</v>
      </c>
      <c r="V30" s="56">
        <v>3</v>
      </c>
      <c r="W30" s="57">
        <v>3</v>
      </c>
      <c r="X30" s="55">
        <v>3</v>
      </c>
      <c r="Y30" s="56">
        <v>3</v>
      </c>
      <c r="Z30" s="56">
        <v>3</v>
      </c>
      <c r="AA30" s="56">
        <v>2</v>
      </c>
      <c r="AB30" s="67">
        <v>3</v>
      </c>
      <c r="AC30" s="63">
        <v>2</v>
      </c>
      <c r="AD30" s="56">
        <v>0</v>
      </c>
      <c r="AE30" s="56">
        <v>3</v>
      </c>
      <c r="AF30" s="56"/>
      <c r="AG30" s="57"/>
      <c r="AH30" s="55"/>
      <c r="AI30" s="56"/>
      <c r="AJ30" s="56"/>
      <c r="AK30" s="56"/>
      <c r="AL30" s="67"/>
      <c r="AM30" s="63"/>
      <c r="AN30" s="56"/>
      <c r="AO30" s="56"/>
      <c r="AP30" s="56"/>
      <c r="AQ30" s="57"/>
      <c r="AR30" s="70"/>
      <c r="AS30" s="47">
        <f t="shared" si="7"/>
        <v>2.2857142857142856</v>
      </c>
      <c r="AU30" s="122">
        <f t="shared" si="5"/>
        <v>3</v>
      </c>
      <c r="AV30" s="121">
        <f t="shared" si="6"/>
        <v>3</v>
      </c>
      <c r="AW30" s="121">
        <f t="shared" si="6"/>
        <v>5</v>
      </c>
      <c r="AX30" s="123">
        <f t="shared" si="6"/>
        <v>17</v>
      </c>
      <c r="AZ30" s="120" t="str">
        <f t="shared" si="8"/>
        <v>15 ネット依存 パソコンやゲームをしていて、目がかすんだり、手や指がいたくなった</v>
      </c>
      <c r="BA30">
        <f t="shared" si="9"/>
        <v>3</v>
      </c>
      <c r="BB30">
        <f t="shared" si="10"/>
        <v>3</v>
      </c>
      <c r="BC30">
        <f t="shared" si="11"/>
        <v>5</v>
      </c>
      <c r="BD30">
        <f t="shared" si="12"/>
        <v>17</v>
      </c>
    </row>
    <row r="31" spans="1:56" ht="12.75">
      <c r="A31" s="44">
        <f>'アンケート詳細'!A31</f>
        <v>0</v>
      </c>
      <c r="B31" s="45">
        <f>'アンケート詳細'!B31</f>
        <v>0</v>
      </c>
      <c r="C31" s="46">
        <f>'アンケート詳細'!C31</f>
        <v>0</v>
      </c>
      <c r="D31" s="55"/>
      <c r="E31" s="56"/>
      <c r="F31" s="56"/>
      <c r="G31" s="56"/>
      <c r="H31" s="67"/>
      <c r="I31" s="63"/>
      <c r="J31" s="56"/>
      <c r="K31" s="56"/>
      <c r="L31" s="56"/>
      <c r="M31" s="57"/>
      <c r="N31" s="55"/>
      <c r="O31" s="56"/>
      <c r="P31" s="56"/>
      <c r="Q31" s="56"/>
      <c r="R31" s="67"/>
      <c r="S31" s="63"/>
      <c r="T31" s="56"/>
      <c r="U31" s="56"/>
      <c r="V31" s="56"/>
      <c r="W31" s="57"/>
      <c r="X31" s="55"/>
      <c r="Y31" s="56"/>
      <c r="Z31" s="56"/>
      <c r="AA31" s="56"/>
      <c r="AB31" s="67"/>
      <c r="AC31" s="63"/>
      <c r="AD31" s="56"/>
      <c r="AE31" s="56"/>
      <c r="AF31" s="56"/>
      <c r="AG31" s="57"/>
      <c r="AH31" s="55"/>
      <c r="AI31" s="56"/>
      <c r="AJ31" s="56"/>
      <c r="AK31" s="56"/>
      <c r="AL31" s="67"/>
      <c r="AM31" s="63"/>
      <c r="AN31" s="56"/>
      <c r="AO31" s="56"/>
      <c r="AP31" s="56"/>
      <c r="AQ31" s="57"/>
      <c r="AR31" s="70"/>
      <c r="AS31" s="47" t="e">
        <f t="shared" si="7"/>
        <v>#DIV/0!</v>
      </c>
      <c r="AU31" s="122">
        <f t="shared" si="5"/>
        <v>0</v>
      </c>
      <c r="AV31" s="121">
        <f t="shared" si="6"/>
        <v>0</v>
      </c>
      <c r="AW31" s="121">
        <f t="shared" si="6"/>
        <v>0</v>
      </c>
      <c r="AX31" s="123">
        <f t="shared" si="6"/>
        <v>0</v>
      </c>
      <c r="AZ31" s="120" t="str">
        <f t="shared" si="8"/>
        <v>0 0 0</v>
      </c>
      <c r="BA31">
        <f t="shared" si="9"/>
        <v>0</v>
      </c>
      <c r="BB31">
        <f t="shared" si="10"/>
        <v>0</v>
      </c>
      <c r="BC31">
        <f t="shared" si="11"/>
        <v>0</v>
      </c>
      <c r="BD31">
        <f t="shared" si="12"/>
        <v>0</v>
      </c>
    </row>
    <row r="32" spans="1:56" ht="13.5" thickBot="1">
      <c r="A32" s="48">
        <f>'アンケート詳細'!A32</f>
        <v>0</v>
      </c>
      <c r="B32" s="49">
        <f>'アンケート詳細'!B32</f>
        <v>0</v>
      </c>
      <c r="C32" s="50">
        <f>'アンケート詳細'!C32</f>
        <v>0</v>
      </c>
      <c r="D32" s="58"/>
      <c r="E32" s="59"/>
      <c r="F32" s="59"/>
      <c r="G32" s="59"/>
      <c r="H32" s="68"/>
      <c r="I32" s="64"/>
      <c r="J32" s="59"/>
      <c r="K32" s="59"/>
      <c r="L32" s="59"/>
      <c r="M32" s="60"/>
      <c r="N32" s="58"/>
      <c r="O32" s="59"/>
      <c r="P32" s="59"/>
      <c r="Q32" s="59"/>
      <c r="R32" s="68"/>
      <c r="S32" s="64"/>
      <c r="T32" s="59"/>
      <c r="U32" s="59"/>
      <c r="V32" s="59"/>
      <c r="W32" s="60"/>
      <c r="X32" s="58"/>
      <c r="Y32" s="59"/>
      <c r="Z32" s="59"/>
      <c r="AA32" s="59"/>
      <c r="AB32" s="68"/>
      <c r="AC32" s="64"/>
      <c r="AD32" s="59"/>
      <c r="AE32" s="59"/>
      <c r="AF32" s="59"/>
      <c r="AG32" s="60"/>
      <c r="AH32" s="58"/>
      <c r="AI32" s="59"/>
      <c r="AJ32" s="59"/>
      <c r="AK32" s="59"/>
      <c r="AL32" s="68"/>
      <c r="AM32" s="64"/>
      <c r="AN32" s="59"/>
      <c r="AO32" s="59"/>
      <c r="AP32" s="59"/>
      <c r="AQ32" s="60"/>
      <c r="AR32" s="71"/>
      <c r="AS32" s="51" t="e">
        <f t="shared" si="7"/>
        <v>#DIV/0!</v>
      </c>
      <c r="AU32" s="124">
        <f t="shared" si="5"/>
        <v>0</v>
      </c>
      <c r="AV32" s="125">
        <f>COUNTIF($D32:$AR32,AV$15)</f>
        <v>0</v>
      </c>
      <c r="AW32" s="125">
        <f>COUNTIF($D32:$AR32,AW$15)</f>
        <v>0</v>
      </c>
      <c r="AX32" s="126">
        <f>COUNTIF($D32:$AR32,AX$15)</f>
        <v>0</v>
      </c>
      <c r="AZ32" s="120" t="str">
        <f t="shared" si="8"/>
        <v>0 0 0</v>
      </c>
      <c r="BA32">
        <f t="shared" si="9"/>
        <v>0</v>
      </c>
      <c r="BB32">
        <f t="shared" si="10"/>
        <v>0</v>
      </c>
      <c r="BC32">
        <f t="shared" si="11"/>
        <v>0</v>
      </c>
      <c r="BD32">
        <f t="shared" si="12"/>
        <v>0</v>
      </c>
    </row>
  </sheetData>
  <sheetProtection/>
  <protectedRanges>
    <protectedRange sqref="D16:AR32" name="範囲2"/>
    <protectedRange sqref="D4:AR13" name="範囲1"/>
  </protectedRange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6" sqref="P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36" sqref="A3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sawamura rikiya</dc:creator>
  <cp:keywords/>
  <dc:description/>
  <cp:lastModifiedBy>澤村力也</cp:lastModifiedBy>
  <cp:lastPrinted>2015-01-29T08:09:24Z</cp:lastPrinted>
  <dcterms:created xsi:type="dcterms:W3CDTF">2006-08-10T12:14:32Z</dcterms:created>
  <dcterms:modified xsi:type="dcterms:W3CDTF">2015-02-03T11:58:34Z</dcterms:modified>
  <cp:category/>
  <cp:version/>
  <cp:contentType/>
  <cp:contentStatus/>
</cp:coreProperties>
</file>